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10095" activeTab="0"/>
  </bookViews>
  <sheets>
    <sheet name="Turon Gates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<sst xmlns="http://schemas.openxmlformats.org/spreadsheetml/2006/main" count="92" uniqueCount="69">
  <si>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 xml:space="preserve">        Guidelines</t>
  </si>
  <si>
    <t>Budget</t>
  </si>
  <si>
    <t>Actual</t>
  </si>
  <si>
    <t>Comments</t>
  </si>
  <si>
    <t>Paddy P'n</t>
  </si>
  <si>
    <t>6 Hour</t>
  </si>
  <si>
    <t>12 Hour</t>
  </si>
  <si>
    <t>24 Hour</t>
  </si>
  <si>
    <t>Entry Numbers</t>
  </si>
  <si>
    <t>Senior</t>
  </si>
  <si>
    <t>Concession</t>
  </si>
  <si>
    <t>Total</t>
  </si>
  <si>
    <t>A</t>
  </si>
  <si>
    <t>Entry Costs</t>
  </si>
  <si>
    <t>NSWRA Levy</t>
  </si>
  <si>
    <t>Food</t>
  </si>
  <si>
    <t>Catering Fee (&lt;= $2)</t>
  </si>
  <si>
    <t>Maps</t>
  </si>
  <si>
    <t>Access - Private</t>
  </si>
  <si>
    <t>Access - NPWS</t>
  </si>
  <si>
    <t>Access - Forrests</t>
  </si>
  <si>
    <t>Admin</t>
  </si>
  <si>
    <t>Prizes</t>
  </si>
  <si>
    <t>NavLight</t>
  </si>
  <si>
    <t>B</t>
  </si>
  <si>
    <t>Fixed Costs</t>
  </si>
  <si>
    <t>Organiser</t>
  </si>
  <si>
    <t>Petrol</t>
  </si>
  <si>
    <t>Accomodation</t>
  </si>
  <si>
    <t>Bus and subsidy</t>
  </si>
  <si>
    <t>Entry Forms</t>
  </si>
  <si>
    <t>Phone / Postage</t>
  </si>
  <si>
    <t>Advertising</t>
  </si>
  <si>
    <t>Webpage</t>
  </si>
  <si>
    <t>Designs</t>
  </si>
  <si>
    <t>Display</t>
  </si>
  <si>
    <t>First Aid Courses</t>
  </si>
  <si>
    <t>Toilets (@$150)</t>
  </si>
  <si>
    <t>Medical</t>
  </si>
  <si>
    <t>Donations (&lt;= $500)</t>
  </si>
  <si>
    <t>Committee expenses</t>
  </si>
  <si>
    <t>Hall / Tent Hire</t>
  </si>
  <si>
    <t>Camping</t>
  </si>
  <si>
    <t>Retail</t>
  </si>
  <si>
    <t>Security</t>
  </si>
  <si>
    <t>Sub total</t>
  </si>
  <si>
    <t>Course Setter</t>
  </si>
  <si>
    <t xml:space="preserve">Petrol </t>
  </si>
  <si>
    <t>Tags etc</t>
  </si>
  <si>
    <t>Vettor</t>
  </si>
  <si>
    <t>Caterer</t>
  </si>
  <si>
    <t>Food (Staff)</t>
  </si>
  <si>
    <t>Hire (Tents etc)</t>
  </si>
  <si>
    <t>Disposables</t>
  </si>
  <si>
    <t>Hire</t>
  </si>
  <si>
    <t>Stationery</t>
  </si>
  <si>
    <t>C</t>
  </si>
  <si>
    <t>Entry Fee</t>
  </si>
  <si>
    <t>Senior (GST Inclusive)</t>
  </si>
  <si>
    <t>Merchant Fee</t>
  </si>
  <si>
    <t>Gross Income</t>
  </si>
  <si>
    <t>Concession (GST Inclusive)</t>
  </si>
  <si>
    <t>of Senior fee</t>
  </si>
  <si>
    <t>Net Income</t>
  </si>
  <si>
    <t>Total Expenses</t>
  </si>
  <si>
    <t>Flag Retrieval</t>
  </si>
  <si>
    <t>Souvineer maps for volunteers</t>
  </si>
  <si>
    <t>Drinks for landowners</t>
  </si>
  <si>
    <t>NSWRA Trailer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</si>
</sst>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\ ;&quot;($&quot;#,##0.00\)"/>
    <numFmt numFmtId="165" formatCode="\$#,##0.00;[Red]&quot;-$&quot;#,##0.00"/>
    <numFmt numFmtId="166" formatCode="\$#,##0;[Red]&quot;-$&quot;#,##0"/>
    <numFmt numFmtId="167" formatCode="\$#,##0\ ;&quot;($&quot;#,##0\)"/>
    <numFmt numFmtId="168" formatCode="\$#,##0.00"/>
    <numFmt numFmtId="169" formatCode="&quot;$&quot;#,##0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" fillId="2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3" borderId="12" xfId="0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165" fontId="1" fillId="2" borderId="1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64" fontId="1" fillId="0" borderId="9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1" fillId="2" borderId="16" xfId="0" applyNumberFormat="1" applyFont="1" applyFill="1" applyBorder="1" applyAlignment="1">
      <alignment/>
    </xf>
    <xf numFmtId="167" fontId="1" fillId="0" borderId="5" xfId="0" applyNumberFormat="1" applyFont="1" applyBorder="1" applyAlignment="1">
      <alignment/>
    </xf>
    <xf numFmtId="166" fontId="1" fillId="2" borderId="12" xfId="0" applyNumberFormat="1" applyFont="1" applyFill="1" applyBorder="1" applyAlignment="1">
      <alignment/>
    </xf>
    <xf numFmtId="167" fontId="1" fillId="0" borderId="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166" fontId="1" fillId="2" borderId="16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166" fontId="1" fillId="0" borderId="15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6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1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workbookViewId="0" topLeftCell="A3">
      <selection activeCell="I82" sqref="I82"/>
    </sheetView>
  </sheetViews>
  <sheetFormatPr defaultColWidth="9.140625" defaultRowHeight="12.75"/>
  <cols>
    <col min="1" max="1" width="12.140625" style="0" customWidth="1"/>
    <col min="2" max="2" width="17.7109375" style="0" customWidth="1"/>
    <col min="3" max="3" width="14.7109375" style="0" customWidth="1"/>
    <col min="4" max="4" width="11.8515625" style="0" customWidth="1"/>
    <col min="5" max="5" width="8.7109375" style="0" customWidth="1"/>
    <col min="6" max="6" width="8.8515625" style="0" customWidth="1"/>
    <col min="7" max="7" width="9.7109375" style="0" customWidth="1"/>
    <col min="8" max="8" width="11.00390625" style="0" customWidth="1"/>
    <col min="9" max="10" width="8.7109375" style="0" customWidth="1"/>
    <col min="11" max="11" width="9.421875" style="0" customWidth="1"/>
    <col min="12" max="16384" width="8.7109375" style="0" customWidth="1"/>
  </cols>
  <sheetData>
    <row r="1" spans="1:11" ht="12.75">
      <c r="A1" s="1"/>
      <c r="B1" s="2"/>
      <c r="C1" s="2"/>
      <c r="D1" s="3"/>
      <c r="E1" s="4" t="s">
        <v>0</v>
      </c>
      <c r="F1" s="5"/>
      <c r="G1" s="6"/>
      <c r="H1" s="7"/>
      <c r="I1" s="8" t="s">
        <v>1</v>
      </c>
      <c r="J1" s="9" t="s">
        <v>2</v>
      </c>
      <c r="K1" s="10" t="s">
        <v>3</v>
      </c>
    </row>
    <row r="2" spans="1:10" ht="12.75">
      <c r="A2" s="1"/>
      <c r="B2" s="2"/>
      <c r="C2" s="2"/>
      <c r="D2" s="11"/>
      <c r="E2" s="2"/>
      <c r="F2" s="2"/>
      <c r="G2" s="12"/>
      <c r="H2" s="2"/>
      <c r="I2" s="13"/>
      <c r="J2" s="14"/>
    </row>
    <row r="3" spans="1:10" ht="12.75">
      <c r="A3" s="1"/>
      <c r="B3" s="2"/>
      <c r="C3" s="2"/>
      <c r="D3" s="15" t="s">
        <v>4</v>
      </c>
      <c r="E3" s="15" t="s">
        <v>5</v>
      </c>
      <c r="F3" s="15" t="s">
        <v>6</v>
      </c>
      <c r="G3" s="15" t="s">
        <v>7</v>
      </c>
      <c r="H3" s="2"/>
      <c r="I3" s="13"/>
      <c r="J3" s="14"/>
    </row>
    <row r="4" spans="1:10" ht="12.75">
      <c r="A4" s="1"/>
      <c r="B4" s="2"/>
      <c r="C4" s="2"/>
      <c r="D4" s="13"/>
      <c r="E4" s="13"/>
      <c r="F4" s="13"/>
      <c r="G4" s="13"/>
      <c r="H4" s="2"/>
      <c r="I4" s="13"/>
      <c r="J4" s="14"/>
    </row>
    <row r="5" spans="1:10" ht="12.75">
      <c r="A5" s="16" t="s">
        <v>8</v>
      </c>
      <c r="B5" s="5"/>
      <c r="C5" s="5" t="s">
        <v>9</v>
      </c>
      <c r="D5" s="17">
        <v>350</v>
      </c>
      <c r="E5" s="17">
        <v>200</v>
      </c>
      <c r="F5" s="17">
        <v>170</v>
      </c>
      <c r="G5" s="17">
        <v>200</v>
      </c>
      <c r="H5" s="5"/>
      <c r="I5" s="18">
        <v>250</v>
      </c>
      <c r="J5" s="19"/>
    </row>
    <row r="6" spans="1:10" ht="12.75">
      <c r="A6" s="1"/>
      <c r="B6" s="2"/>
      <c r="C6" s="2" t="s">
        <v>10</v>
      </c>
      <c r="D6" s="13">
        <v>100</v>
      </c>
      <c r="E6" s="13">
        <v>50</v>
      </c>
      <c r="F6" s="13">
        <v>80</v>
      </c>
      <c r="G6" s="13">
        <v>50</v>
      </c>
      <c r="H6" s="2"/>
      <c r="I6" s="18">
        <v>100</v>
      </c>
      <c r="J6" s="19"/>
    </row>
    <row r="7" spans="1:10" ht="12.75">
      <c r="A7" s="20"/>
      <c r="B7" s="21"/>
      <c r="C7" s="21" t="s">
        <v>11</v>
      </c>
      <c r="D7" s="22">
        <f>SUM(D5:D6)</f>
        <v>450</v>
      </c>
      <c r="E7" s="22">
        <f>SUM(E5:E6)</f>
        <v>250</v>
      </c>
      <c r="F7" s="22">
        <f>SUM(F5:F6)</f>
        <v>250</v>
      </c>
      <c r="G7" s="22">
        <f>SUM(G5:G6)</f>
        <v>250</v>
      </c>
      <c r="H7" s="23" t="s">
        <v>12</v>
      </c>
      <c r="I7" s="24">
        <f>I5+I6</f>
        <v>350</v>
      </c>
      <c r="J7" s="25"/>
    </row>
    <row r="8" spans="1:10" ht="12.75">
      <c r="A8" s="1"/>
      <c r="B8" s="2"/>
      <c r="C8" s="2"/>
      <c r="D8" s="13"/>
      <c r="E8" s="13"/>
      <c r="F8" s="13"/>
      <c r="G8" s="13"/>
      <c r="H8" s="2"/>
      <c r="I8" s="26"/>
      <c r="J8" s="27"/>
    </row>
    <row r="9" spans="1:10" ht="12.75">
      <c r="A9" s="1"/>
      <c r="B9" s="2"/>
      <c r="C9" s="2"/>
      <c r="D9" s="13"/>
      <c r="E9" s="13"/>
      <c r="F9" s="13"/>
      <c r="G9" s="13"/>
      <c r="H9" s="2"/>
      <c r="I9" s="28"/>
      <c r="J9" s="19"/>
    </row>
    <row r="10" spans="1:10" ht="12.75">
      <c r="A10" s="16" t="s">
        <v>13</v>
      </c>
      <c r="B10" s="5"/>
      <c r="C10" s="5" t="s">
        <v>14</v>
      </c>
      <c r="D10" s="29">
        <v>10</v>
      </c>
      <c r="E10" s="29">
        <v>10</v>
      </c>
      <c r="F10" s="29">
        <v>10</v>
      </c>
      <c r="G10" s="29">
        <v>10</v>
      </c>
      <c r="H10" s="5"/>
      <c r="I10" s="30">
        <v>10</v>
      </c>
      <c r="J10" s="19"/>
    </row>
    <row r="11" spans="1:10" ht="12.75">
      <c r="A11" s="31"/>
      <c r="B11" s="2"/>
      <c r="C11" s="2" t="s">
        <v>15</v>
      </c>
      <c r="D11" s="32">
        <v>5</v>
      </c>
      <c r="E11" s="32">
        <v>5</v>
      </c>
      <c r="F11" s="32">
        <v>10</v>
      </c>
      <c r="G11" s="32">
        <v>12</v>
      </c>
      <c r="H11" s="2"/>
      <c r="I11" s="30">
        <v>12</v>
      </c>
      <c r="J11" s="19"/>
    </row>
    <row r="12" spans="1:10" ht="12.75">
      <c r="A12" s="31"/>
      <c r="B12" s="2"/>
      <c r="C12" s="2" t="s">
        <v>16</v>
      </c>
      <c r="D12" s="32"/>
      <c r="E12" s="32"/>
      <c r="F12" s="32"/>
      <c r="G12" s="32"/>
      <c r="H12" s="2"/>
      <c r="I12" s="30"/>
      <c r="J12" s="19"/>
    </row>
    <row r="13" spans="1:10" ht="12.75">
      <c r="A13" s="1"/>
      <c r="B13" s="2"/>
      <c r="C13" s="2" t="s">
        <v>17</v>
      </c>
      <c r="D13" s="32">
        <v>3</v>
      </c>
      <c r="E13" s="32">
        <v>3</v>
      </c>
      <c r="F13" s="32">
        <v>3</v>
      </c>
      <c r="G13" s="32">
        <v>3</v>
      </c>
      <c r="H13" s="2"/>
      <c r="I13" s="30">
        <v>3</v>
      </c>
      <c r="J13" s="19"/>
    </row>
    <row r="14" spans="1:10" ht="12.75">
      <c r="A14" s="1"/>
      <c r="B14" s="2"/>
      <c r="C14" s="2" t="s">
        <v>18</v>
      </c>
      <c r="D14" s="32"/>
      <c r="E14" s="32"/>
      <c r="F14" s="32"/>
      <c r="G14" s="32"/>
      <c r="H14" s="2"/>
      <c r="I14" s="30">
        <v>10</v>
      </c>
      <c r="J14" s="19"/>
    </row>
    <row r="15" spans="1:10" ht="12.75">
      <c r="A15" s="1"/>
      <c r="B15" s="2"/>
      <c r="C15" s="2" t="s">
        <v>19</v>
      </c>
      <c r="D15" s="32"/>
      <c r="E15" s="32"/>
      <c r="F15" s="32"/>
      <c r="G15" s="32"/>
      <c r="H15" s="2"/>
      <c r="I15" s="30"/>
      <c r="J15" s="19"/>
    </row>
    <row r="16" spans="1:10" ht="12.75">
      <c r="A16" s="1"/>
      <c r="B16" s="2"/>
      <c r="C16" s="2" t="s">
        <v>20</v>
      </c>
      <c r="D16" s="32"/>
      <c r="E16" s="32"/>
      <c r="F16" s="32"/>
      <c r="G16" s="32"/>
      <c r="H16" s="2"/>
      <c r="I16" s="30"/>
      <c r="J16" s="19"/>
    </row>
    <row r="17" spans="1:10" ht="12.75">
      <c r="A17" s="1"/>
      <c r="B17" s="2"/>
      <c r="C17" s="2" t="s">
        <v>21</v>
      </c>
      <c r="D17" s="32">
        <v>1</v>
      </c>
      <c r="E17" s="32">
        <v>1</v>
      </c>
      <c r="F17" s="32">
        <v>1</v>
      </c>
      <c r="G17" s="32">
        <v>1</v>
      </c>
      <c r="H17" s="2"/>
      <c r="I17" s="30">
        <v>1</v>
      </c>
      <c r="J17" s="19"/>
    </row>
    <row r="18" spans="1:10" ht="12.75">
      <c r="A18" s="1"/>
      <c r="B18" s="2"/>
      <c r="C18" s="2" t="s">
        <v>22</v>
      </c>
      <c r="D18" s="32"/>
      <c r="E18" s="32"/>
      <c r="F18" s="32"/>
      <c r="G18" s="32"/>
      <c r="H18" s="33"/>
      <c r="I18" s="30">
        <v>0.2</v>
      </c>
      <c r="J18" s="19"/>
    </row>
    <row r="19" spans="1:10" ht="12.75">
      <c r="A19" s="1"/>
      <c r="B19" s="2"/>
      <c r="C19" s="2" t="s">
        <v>23</v>
      </c>
      <c r="D19" s="32"/>
      <c r="E19" s="32"/>
      <c r="F19" s="32"/>
      <c r="G19" s="32"/>
      <c r="H19" s="34"/>
      <c r="I19" s="30">
        <v>5</v>
      </c>
      <c r="J19" s="19"/>
    </row>
    <row r="20" spans="1:10" ht="12.75">
      <c r="A20" s="1"/>
      <c r="B20" s="2"/>
      <c r="C20" s="2"/>
      <c r="D20" s="32"/>
      <c r="E20" s="32"/>
      <c r="F20" s="32"/>
      <c r="G20" s="32"/>
      <c r="H20" s="2"/>
      <c r="I20" s="18"/>
      <c r="J20" s="19"/>
    </row>
    <row r="21" spans="1:10" ht="12.75">
      <c r="A21" s="20"/>
      <c r="B21" s="35" t="s">
        <v>11</v>
      </c>
      <c r="C21" s="21"/>
      <c r="D21" s="36"/>
      <c r="E21" s="36"/>
      <c r="F21" s="36"/>
      <c r="G21" s="36"/>
      <c r="H21" s="23" t="s">
        <v>24</v>
      </c>
      <c r="I21" s="37">
        <f>SUM(I10:I19)</f>
        <v>41.2</v>
      </c>
      <c r="J21" s="25"/>
    </row>
    <row r="22" spans="1:10" ht="12.75">
      <c r="A22" s="1"/>
      <c r="B22" s="7"/>
      <c r="C22" s="2"/>
      <c r="D22" s="32"/>
      <c r="E22" s="32"/>
      <c r="F22" s="32"/>
      <c r="G22" s="32"/>
      <c r="H22" s="2"/>
      <c r="I22" s="26"/>
      <c r="J22" s="27"/>
    </row>
    <row r="23" spans="1:10" ht="12.75">
      <c r="A23" s="1"/>
      <c r="B23" s="2"/>
      <c r="C23" s="2"/>
      <c r="D23" s="13"/>
      <c r="E23" s="13"/>
      <c r="F23" s="13"/>
      <c r="G23" s="13"/>
      <c r="H23" s="2"/>
      <c r="I23" s="28"/>
      <c r="J23" s="19"/>
    </row>
    <row r="24" spans="1:10" ht="12.75">
      <c r="A24" s="16" t="s">
        <v>25</v>
      </c>
      <c r="B24" s="4" t="s">
        <v>26</v>
      </c>
      <c r="C24" s="5" t="s">
        <v>27</v>
      </c>
      <c r="D24" s="38"/>
      <c r="E24" s="38"/>
      <c r="F24" s="38"/>
      <c r="G24" s="38"/>
      <c r="H24" s="5"/>
      <c r="I24" s="39">
        <v>440</v>
      </c>
      <c r="J24" s="19"/>
    </row>
    <row r="25" spans="1:10" ht="12.75">
      <c r="A25" s="1"/>
      <c r="B25" s="2"/>
      <c r="C25" s="2" t="s">
        <v>42</v>
      </c>
      <c r="D25" s="40"/>
      <c r="E25" s="40"/>
      <c r="F25" s="40"/>
      <c r="G25" s="40"/>
      <c r="H25" s="2"/>
      <c r="I25" s="39">
        <v>44</v>
      </c>
      <c r="J25" s="19"/>
    </row>
    <row r="26" spans="1:10" ht="12.75">
      <c r="A26" s="1"/>
      <c r="B26" s="2"/>
      <c r="C26" s="2" t="s">
        <v>29</v>
      </c>
      <c r="D26" s="40"/>
      <c r="E26" s="40"/>
      <c r="F26" s="40"/>
      <c r="G26" s="40"/>
      <c r="H26" s="2"/>
      <c r="I26" s="39"/>
      <c r="J26" s="19"/>
    </row>
    <row r="27" spans="1:10" ht="12.75">
      <c r="A27" s="1"/>
      <c r="B27" s="2"/>
      <c r="C27" s="2" t="s">
        <v>30</v>
      </c>
      <c r="D27" s="40">
        <v>100</v>
      </c>
      <c r="E27" s="40">
        <v>100</v>
      </c>
      <c r="F27" s="40">
        <v>100</v>
      </c>
      <c r="G27" s="40">
        <v>100</v>
      </c>
      <c r="H27" s="2"/>
      <c r="I27" s="39">
        <v>100</v>
      </c>
      <c r="J27" s="19"/>
    </row>
    <row r="28" spans="1:10" ht="12.75">
      <c r="A28" s="1"/>
      <c r="B28" s="2"/>
      <c r="C28" s="2" t="s">
        <v>31</v>
      </c>
      <c r="D28" s="40"/>
      <c r="E28" s="40"/>
      <c r="F28" s="40"/>
      <c r="G28" s="40"/>
      <c r="H28" s="2"/>
      <c r="I28" s="39">
        <v>10</v>
      </c>
      <c r="J28" s="19"/>
    </row>
    <row r="29" spans="1:10" ht="12.75">
      <c r="A29" s="1"/>
      <c r="B29" s="2"/>
      <c r="C29" s="2" t="s">
        <v>32</v>
      </c>
      <c r="D29" s="40"/>
      <c r="E29" s="40"/>
      <c r="F29" s="40"/>
      <c r="G29" s="40"/>
      <c r="H29" s="2"/>
      <c r="I29" s="39"/>
      <c r="J29" s="19"/>
    </row>
    <row r="30" spans="1:10" ht="12.75">
      <c r="A30" s="1"/>
      <c r="B30" s="2"/>
      <c r="C30" s="2" t="s">
        <v>33</v>
      </c>
      <c r="D30" s="40"/>
      <c r="E30" s="40"/>
      <c r="F30" s="40"/>
      <c r="G30" s="40"/>
      <c r="H30" s="2"/>
      <c r="I30" s="39"/>
      <c r="J30" s="19"/>
    </row>
    <row r="31" spans="1:10" ht="12.75">
      <c r="A31" s="1"/>
      <c r="B31" s="2"/>
      <c r="C31" s="41" t="s">
        <v>34</v>
      </c>
      <c r="D31" s="40"/>
      <c r="E31" s="40"/>
      <c r="F31" s="40"/>
      <c r="G31" s="40"/>
      <c r="H31" s="2"/>
      <c r="I31" s="39"/>
      <c r="J31" s="19"/>
    </row>
    <row r="32" spans="1:10" ht="12.75">
      <c r="A32" s="1"/>
      <c r="B32" s="2"/>
      <c r="C32" s="2" t="s">
        <v>35</v>
      </c>
      <c r="D32" s="40"/>
      <c r="E32" s="40"/>
      <c r="F32" s="40"/>
      <c r="G32" s="40"/>
      <c r="H32" s="2"/>
      <c r="I32" s="39"/>
      <c r="J32" s="19"/>
    </row>
    <row r="33" spans="1:10" ht="12.75">
      <c r="A33" s="1"/>
      <c r="B33" s="2"/>
      <c r="D33" s="40"/>
      <c r="E33" s="40"/>
      <c r="F33" s="40"/>
      <c r="G33" s="40"/>
      <c r="H33" s="2"/>
      <c r="I33" s="18"/>
      <c r="J33" s="19"/>
    </row>
    <row r="34" spans="1:10" ht="12.75">
      <c r="A34" s="1"/>
      <c r="B34" s="2"/>
      <c r="C34" s="2" t="s">
        <v>36</v>
      </c>
      <c r="D34" s="40">
        <v>500</v>
      </c>
      <c r="E34" s="40">
        <v>500</v>
      </c>
      <c r="F34" s="40">
        <v>500</v>
      </c>
      <c r="G34" s="40">
        <v>500</v>
      </c>
      <c r="H34" s="2"/>
      <c r="I34" s="39"/>
      <c r="J34" s="19"/>
    </row>
    <row r="35" spans="1:10" ht="12.75">
      <c r="A35" s="1"/>
      <c r="B35" s="2"/>
      <c r="C35" s="2" t="s">
        <v>37</v>
      </c>
      <c r="D35" s="40">
        <v>600</v>
      </c>
      <c r="E35" s="40">
        <v>600</v>
      </c>
      <c r="F35" s="40">
        <v>900</v>
      </c>
      <c r="G35" s="40">
        <v>900</v>
      </c>
      <c r="H35" s="2"/>
      <c r="I35" s="39">
        <v>1530</v>
      </c>
      <c r="J35" s="19"/>
    </row>
    <row r="36" spans="1:10" ht="12.75">
      <c r="A36" s="1"/>
      <c r="B36" s="2"/>
      <c r="C36" s="2" t="s">
        <v>38</v>
      </c>
      <c r="D36" s="40"/>
      <c r="E36" s="40"/>
      <c r="F36" s="40"/>
      <c r="G36" s="40"/>
      <c r="H36" s="2"/>
      <c r="I36" s="39"/>
      <c r="J36" s="19"/>
    </row>
    <row r="37" spans="1:10" ht="12.75">
      <c r="A37" s="1"/>
      <c r="B37" s="2"/>
      <c r="C37" s="2" t="s">
        <v>39</v>
      </c>
      <c r="D37" s="40"/>
      <c r="E37" s="40"/>
      <c r="F37" s="40"/>
      <c r="G37" s="40"/>
      <c r="H37" s="2"/>
      <c r="I37" s="39">
        <v>200</v>
      </c>
      <c r="J37" s="19"/>
    </row>
    <row r="38" spans="1:10" ht="12.75">
      <c r="A38" s="1"/>
      <c r="B38" s="2"/>
      <c r="C38" s="2" t="s">
        <v>40</v>
      </c>
      <c r="D38" s="40"/>
      <c r="E38" s="40"/>
      <c r="F38" s="40"/>
      <c r="G38" s="40"/>
      <c r="H38" s="2"/>
      <c r="I38" s="39"/>
      <c r="J38" s="19"/>
    </row>
    <row r="39" spans="1:10" ht="12.75">
      <c r="A39" s="1"/>
      <c r="B39" s="2"/>
      <c r="C39" s="2" t="s">
        <v>41</v>
      </c>
      <c r="D39" s="40"/>
      <c r="E39" s="40"/>
      <c r="F39" s="40"/>
      <c r="G39" s="40"/>
      <c r="H39" s="2"/>
      <c r="I39" s="39">
        <v>0</v>
      </c>
      <c r="J39" s="19"/>
    </row>
    <row r="40" spans="1:10" ht="12.75">
      <c r="A40" s="1"/>
      <c r="B40" s="2"/>
      <c r="C40" s="2" t="s">
        <v>43</v>
      </c>
      <c r="D40" s="40"/>
      <c r="E40" s="40"/>
      <c r="F40" s="40"/>
      <c r="G40" s="40"/>
      <c r="H40" s="2"/>
      <c r="I40" s="39"/>
      <c r="J40" s="19"/>
    </row>
    <row r="41" spans="1:10" ht="12.75">
      <c r="A41" s="1"/>
      <c r="B41" s="2"/>
      <c r="C41" s="2" t="s">
        <v>44</v>
      </c>
      <c r="D41" s="40"/>
      <c r="E41" s="40"/>
      <c r="F41" s="40"/>
      <c r="G41" s="40"/>
      <c r="H41" s="2"/>
      <c r="I41" s="39"/>
      <c r="J41" s="19"/>
    </row>
    <row r="42" spans="1:10" ht="12.75">
      <c r="A42" s="1"/>
      <c r="B42" s="2"/>
      <c r="C42" s="2"/>
      <c r="D42" s="40"/>
      <c r="E42" s="40"/>
      <c r="F42" s="40"/>
      <c r="G42" s="42"/>
      <c r="H42" s="2"/>
      <c r="I42" s="39"/>
      <c r="J42" s="19"/>
    </row>
    <row r="43" spans="1:10" ht="12.75">
      <c r="A43" s="1"/>
      <c r="B43" s="2"/>
      <c r="C43" s="2"/>
      <c r="D43" s="40"/>
      <c r="E43" s="40"/>
      <c r="F43" s="40"/>
      <c r="G43" s="2" t="s">
        <v>45</v>
      </c>
      <c r="I43" s="39">
        <f>SUM(I24:I42)</f>
        <v>2324</v>
      </c>
      <c r="J43" s="19"/>
    </row>
    <row r="44" spans="1:10" ht="12.75">
      <c r="A44" s="1"/>
      <c r="B44" s="2"/>
      <c r="C44" s="2"/>
      <c r="D44" s="40"/>
      <c r="E44" s="40"/>
      <c r="F44" s="40"/>
      <c r="G44" s="40"/>
      <c r="H44" s="2"/>
      <c r="I44" s="18"/>
      <c r="J44" s="19"/>
    </row>
    <row r="45" spans="1:10" ht="12.75">
      <c r="A45" s="1"/>
      <c r="B45" s="7" t="s">
        <v>46</v>
      </c>
      <c r="C45" s="2" t="s">
        <v>47</v>
      </c>
      <c r="D45" s="40"/>
      <c r="E45" s="40"/>
      <c r="F45" s="40"/>
      <c r="G45" s="40"/>
      <c r="H45" s="2"/>
      <c r="I45" s="39"/>
      <c r="J45" s="19"/>
    </row>
    <row r="46" spans="1:10" ht="12.75">
      <c r="A46" s="1"/>
      <c r="B46" s="2"/>
      <c r="C46" s="2" t="s">
        <v>42</v>
      </c>
      <c r="D46" s="40"/>
      <c r="E46" s="40"/>
      <c r="F46" s="40"/>
      <c r="G46" s="40"/>
      <c r="H46" s="2"/>
      <c r="I46" s="39"/>
      <c r="J46" s="19"/>
    </row>
    <row r="47" spans="1:10" ht="12.75">
      <c r="A47" s="1"/>
      <c r="B47" s="2"/>
      <c r="C47" s="2" t="s">
        <v>17</v>
      </c>
      <c r="D47" s="40">
        <v>50</v>
      </c>
      <c r="E47" s="40">
        <v>50</v>
      </c>
      <c r="F47" s="40">
        <v>100</v>
      </c>
      <c r="G47" s="40">
        <v>150</v>
      </c>
      <c r="H47" s="2"/>
      <c r="I47" s="39">
        <v>100</v>
      </c>
      <c r="J47" s="19"/>
    </row>
    <row r="48" spans="1:10" ht="12.75">
      <c r="A48" s="1"/>
      <c r="B48" s="2"/>
      <c r="C48" s="2" t="s">
        <v>48</v>
      </c>
      <c r="D48" s="40">
        <v>20</v>
      </c>
      <c r="E48" s="40">
        <v>20</v>
      </c>
      <c r="F48" s="40">
        <v>25</v>
      </c>
      <c r="G48" s="40">
        <v>30</v>
      </c>
      <c r="H48" s="2"/>
      <c r="I48" s="39">
        <v>10</v>
      </c>
      <c r="J48" s="19"/>
    </row>
    <row r="49" spans="1:10" ht="12.75">
      <c r="A49" s="1"/>
      <c r="B49" s="2"/>
      <c r="C49" s="2" t="s">
        <v>31</v>
      </c>
      <c r="D49" s="40"/>
      <c r="E49" s="40"/>
      <c r="F49" s="40"/>
      <c r="G49" s="40"/>
      <c r="H49" s="2"/>
      <c r="I49" s="39"/>
      <c r="J49" s="19"/>
    </row>
    <row r="50" spans="1:10" ht="12.75">
      <c r="A50" s="1"/>
      <c r="B50" s="2"/>
      <c r="C50" s="2"/>
      <c r="D50" s="40"/>
      <c r="E50" s="40"/>
      <c r="F50" s="40"/>
      <c r="G50" s="42"/>
      <c r="H50" s="2"/>
      <c r="I50" s="39"/>
      <c r="J50" s="19"/>
    </row>
    <row r="51" spans="1:10" ht="12.75">
      <c r="A51" s="1"/>
      <c r="B51" s="2"/>
      <c r="C51" s="2"/>
      <c r="D51" s="40"/>
      <c r="E51" s="40"/>
      <c r="F51" s="40"/>
      <c r="G51" s="2" t="s">
        <v>45</v>
      </c>
      <c r="H51" s="2"/>
      <c r="I51" s="39">
        <f>SUM(I45:I50)</f>
        <v>110</v>
      </c>
      <c r="J51" s="19"/>
    </row>
    <row r="52" spans="1:10" ht="12.75">
      <c r="A52" s="1"/>
      <c r="B52" s="2"/>
      <c r="C52" s="2"/>
      <c r="D52" s="40"/>
      <c r="E52" s="40"/>
      <c r="F52" s="40"/>
      <c r="G52" s="2"/>
      <c r="H52" s="2"/>
      <c r="I52" s="39"/>
      <c r="J52" s="19"/>
    </row>
    <row r="53" spans="1:10" ht="12.75">
      <c r="A53" s="1"/>
      <c r="B53" s="7" t="s">
        <v>49</v>
      </c>
      <c r="C53" s="2" t="s">
        <v>47</v>
      </c>
      <c r="D53" s="40"/>
      <c r="E53" s="40"/>
      <c r="F53" s="40"/>
      <c r="G53" s="40"/>
      <c r="H53" s="2"/>
      <c r="I53" s="39">
        <v>140</v>
      </c>
      <c r="J53" s="19"/>
    </row>
    <row r="54" spans="1:10" ht="12.75">
      <c r="A54" s="1"/>
      <c r="B54" s="2"/>
      <c r="C54" s="2" t="s">
        <v>28</v>
      </c>
      <c r="D54" s="40"/>
      <c r="E54" s="40"/>
      <c r="F54" s="40"/>
      <c r="G54" s="40"/>
      <c r="H54" s="2"/>
      <c r="I54" s="39"/>
      <c r="J54" s="19"/>
    </row>
    <row r="55" spans="1:10" ht="12.75">
      <c r="A55" s="1"/>
      <c r="B55" s="2"/>
      <c r="C55" s="2" t="s">
        <v>17</v>
      </c>
      <c r="D55" s="40">
        <v>50</v>
      </c>
      <c r="E55" s="40">
        <v>50</v>
      </c>
      <c r="F55" s="40">
        <v>100</v>
      </c>
      <c r="G55" s="40">
        <v>150</v>
      </c>
      <c r="H55" s="2"/>
      <c r="I55" s="39"/>
      <c r="J55" s="19"/>
    </row>
    <row r="56" spans="1:10" ht="12.75">
      <c r="A56" s="1"/>
      <c r="B56" s="2"/>
      <c r="C56" s="2" t="s">
        <v>48</v>
      </c>
      <c r="D56" s="40">
        <v>20</v>
      </c>
      <c r="E56" s="40">
        <v>20</v>
      </c>
      <c r="F56" s="40">
        <v>25</v>
      </c>
      <c r="G56" s="40">
        <v>30</v>
      </c>
      <c r="H56" s="2"/>
      <c r="I56" s="39">
        <v>10</v>
      </c>
      <c r="J56" s="19"/>
    </row>
    <row r="57" spans="1:10" ht="12.75">
      <c r="A57" s="1"/>
      <c r="B57" s="2"/>
      <c r="C57" s="2" t="s">
        <v>31</v>
      </c>
      <c r="D57" s="40"/>
      <c r="E57" s="40"/>
      <c r="F57" s="40"/>
      <c r="G57" s="40"/>
      <c r="H57" s="2"/>
      <c r="I57" s="39">
        <v>10</v>
      </c>
      <c r="J57" s="19"/>
    </row>
    <row r="58" spans="1:10" ht="12.75">
      <c r="A58" s="1"/>
      <c r="B58" s="2"/>
      <c r="C58" s="2" t="s">
        <v>42</v>
      </c>
      <c r="D58" s="40"/>
      <c r="E58" s="40"/>
      <c r="F58" s="40"/>
      <c r="G58" s="42"/>
      <c r="H58" s="2"/>
      <c r="I58" s="39">
        <v>22</v>
      </c>
      <c r="J58" s="19"/>
    </row>
    <row r="59" spans="1:10" ht="12.75">
      <c r="A59" s="1"/>
      <c r="B59" s="2"/>
      <c r="C59" s="2"/>
      <c r="D59" s="40"/>
      <c r="E59" s="40"/>
      <c r="F59" s="40"/>
      <c r="G59" s="2" t="s">
        <v>45</v>
      </c>
      <c r="H59" s="2"/>
      <c r="I59" s="39">
        <f>SUM(I53:I58)</f>
        <v>182</v>
      </c>
      <c r="J59" s="19"/>
    </row>
    <row r="60" spans="1:10" ht="12.75">
      <c r="A60" s="1"/>
      <c r="B60" s="2"/>
      <c r="C60" s="2"/>
      <c r="D60" s="40"/>
      <c r="E60" s="40"/>
      <c r="F60" s="40"/>
      <c r="G60" s="2"/>
      <c r="H60" s="2"/>
      <c r="I60" s="39"/>
      <c r="J60" s="19"/>
    </row>
    <row r="61" spans="1:10" ht="12.75">
      <c r="A61" s="1"/>
      <c r="B61" s="7" t="s">
        <v>50</v>
      </c>
      <c r="C61" s="2" t="s">
        <v>51</v>
      </c>
      <c r="D61" s="40">
        <v>100</v>
      </c>
      <c r="E61" s="40">
        <v>80</v>
      </c>
      <c r="F61" s="40">
        <v>100</v>
      </c>
      <c r="G61" s="40">
        <v>200</v>
      </c>
      <c r="H61" s="2"/>
      <c r="I61" s="39">
        <v>200</v>
      </c>
      <c r="J61" s="19"/>
    </row>
    <row r="62" spans="1:10" ht="12.75">
      <c r="A62" s="1"/>
      <c r="B62" s="2"/>
      <c r="C62" s="2" t="s">
        <v>52</v>
      </c>
      <c r="D62" s="40"/>
      <c r="E62" s="40"/>
      <c r="F62" s="40"/>
      <c r="G62" s="40"/>
      <c r="H62" s="2"/>
      <c r="I62" s="39">
        <v>700</v>
      </c>
      <c r="J62" s="19"/>
    </row>
    <row r="63" spans="1:10" ht="12.75">
      <c r="A63" s="1"/>
      <c r="B63" s="2"/>
      <c r="C63" s="2" t="s">
        <v>53</v>
      </c>
      <c r="D63" s="40"/>
      <c r="E63" s="40"/>
      <c r="F63" s="40"/>
      <c r="G63" s="40"/>
      <c r="H63" s="2"/>
      <c r="I63" s="39">
        <v>100</v>
      </c>
      <c r="J63" s="19"/>
    </row>
    <row r="64" spans="1:10" ht="12.75">
      <c r="A64" s="1"/>
      <c r="B64" s="2"/>
      <c r="C64" s="2" t="s">
        <v>27</v>
      </c>
      <c r="D64" s="40"/>
      <c r="E64" s="40"/>
      <c r="F64" s="40"/>
      <c r="G64" s="40"/>
      <c r="H64" s="2"/>
      <c r="I64" s="39">
        <v>200</v>
      </c>
      <c r="J64" s="19"/>
    </row>
    <row r="65" spans="1:10" ht="12.75">
      <c r="A65" s="1"/>
      <c r="B65" s="2"/>
      <c r="C65" s="2"/>
      <c r="D65" s="40"/>
      <c r="E65" s="40"/>
      <c r="F65" s="40"/>
      <c r="G65" s="42"/>
      <c r="H65" s="2"/>
      <c r="I65" s="39"/>
      <c r="J65" s="19"/>
    </row>
    <row r="66" spans="1:10" ht="12.75">
      <c r="A66" s="1"/>
      <c r="B66" s="2"/>
      <c r="C66" s="2"/>
      <c r="D66" s="40"/>
      <c r="E66" s="40"/>
      <c r="F66" s="40"/>
      <c r="G66" s="2" t="s">
        <v>45</v>
      </c>
      <c r="H66" s="2"/>
      <c r="I66" s="39">
        <f>SUM(I61:I65)</f>
        <v>1200</v>
      </c>
      <c r="J66" s="19"/>
    </row>
    <row r="67" spans="1:10" ht="12.75">
      <c r="A67" s="1"/>
      <c r="B67" s="2"/>
      <c r="C67" s="2"/>
      <c r="D67" s="40"/>
      <c r="E67" s="40"/>
      <c r="F67" s="40"/>
      <c r="G67" s="40"/>
      <c r="H67" s="2"/>
      <c r="I67" s="18"/>
      <c r="J67" s="19"/>
    </row>
    <row r="68" spans="1:10" ht="12.75">
      <c r="A68" s="1"/>
      <c r="B68" s="7" t="s">
        <v>21</v>
      </c>
      <c r="C68" s="2" t="s">
        <v>54</v>
      </c>
      <c r="D68" s="40"/>
      <c r="E68" s="40"/>
      <c r="F68" s="40"/>
      <c r="G68" s="40"/>
      <c r="H68" s="2"/>
      <c r="I68" s="39"/>
      <c r="J68" s="19"/>
    </row>
    <row r="69" spans="1:10" ht="12.75">
      <c r="A69" s="1"/>
      <c r="B69" s="2"/>
      <c r="C69" s="2" t="s">
        <v>31</v>
      </c>
      <c r="D69" s="40"/>
      <c r="E69" s="40"/>
      <c r="F69" s="40"/>
      <c r="G69" s="40"/>
      <c r="H69" s="2"/>
      <c r="I69" s="39">
        <v>50</v>
      </c>
      <c r="J69" s="19"/>
    </row>
    <row r="70" spans="1:10" ht="12.75">
      <c r="A70" s="1"/>
      <c r="B70" s="2"/>
      <c r="C70" s="2" t="s">
        <v>55</v>
      </c>
      <c r="D70" s="40"/>
      <c r="E70" s="40"/>
      <c r="F70" s="40"/>
      <c r="G70" s="40"/>
      <c r="H70" s="2"/>
      <c r="I70" s="39"/>
      <c r="J70" s="19"/>
    </row>
    <row r="71" spans="1:10" ht="12.75">
      <c r="A71" s="1"/>
      <c r="B71" s="2"/>
      <c r="C71" s="2" t="s">
        <v>27</v>
      </c>
      <c r="D71" s="40"/>
      <c r="E71" s="40"/>
      <c r="F71" s="40"/>
      <c r="G71" s="40"/>
      <c r="H71" s="2"/>
      <c r="I71" s="39">
        <v>500</v>
      </c>
      <c r="J71" s="19"/>
    </row>
    <row r="72" spans="1:10" ht="12.75">
      <c r="A72" s="1"/>
      <c r="B72" s="2"/>
      <c r="C72" s="2"/>
      <c r="D72" s="40"/>
      <c r="E72" s="40"/>
      <c r="F72" s="40"/>
      <c r="G72" s="42"/>
      <c r="H72" s="2"/>
      <c r="I72" s="39"/>
      <c r="J72" s="19"/>
    </row>
    <row r="73" spans="1:10" ht="12.75">
      <c r="A73" s="1"/>
      <c r="B73" s="2"/>
      <c r="C73" s="2"/>
      <c r="D73" s="40"/>
      <c r="E73" s="40"/>
      <c r="F73" s="40"/>
      <c r="G73" s="2" t="s">
        <v>45</v>
      </c>
      <c r="H73" s="2"/>
      <c r="I73" s="39">
        <f>SUM(I68:I72)</f>
        <v>550</v>
      </c>
      <c r="J73" s="19"/>
    </row>
    <row r="74" spans="1:10" ht="12.75">
      <c r="A74" s="1"/>
      <c r="B74" s="2"/>
      <c r="C74" s="2"/>
      <c r="D74" s="40"/>
      <c r="E74" s="40"/>
      <c r="F74" s="40"/>
      <c r="G74" s="2"/>
      <c r="H74" s="2"/>
      <c r="I74" s="56"/>
      <c r="J74" s="19"/>
    </row>
    <row r="75" spans="1:10" ht="12.75">
      <c r="A75" s="1"/>
      <c r="B75" s="7" t="s">
        <v>65</v>
      </c>
      <c r="C75" s="2" t="s">
        <v>27</v>
      </c>
      <c r="D75" s="40"/>
      <c r="E75" s="40"/>
      <c r="F75" s="40"/>
      <c r="G75" s="40"/>
      <c r="H75" s="2"/>
      <c r="I75" s="56">
        <v>140</v>
      </c>
      <c r="J75" s="19"/>
    </row>
    <row r="76" spans="1:10" ht="12.75">
      <c r="A76" s="1"/>
      <c r="B76" s="7"/>
      <c r="C76" s="2" t="s">
        <v>42</v>
      </c>
      <c r="D76" s="40"/>
      <c r="E76" s="40"/>
      <c r="F76" s="40"/>
      <c r="G76" s="40"/>
      <c r="H76" s="2"/>
      <c r="I76" s="56">
        <v>22</v>
      </c>
      <c r="J76" s="19"/>
    </row>
    <row r="77" spans="1:10" ht="12.75">
      <c r="A77" s="1"/>
      <c r="B77" s="7"/>
      <c r="C77" s="2"/>
      <c r="D77" s="40"/>
      <c r="E77" s="40"/>
      <c r="F77" s="40"/>
      <c r="G77" s="40"/>
      <c r="H77" s="2"/>
      <c r="I77" s="56"/>
      <c r="J77" s="19"/>
    </row>
    <row r="78" spans="1:10" ht="12.75">
      <c r="A78" s="1"/>
      <c r="B78" s="7"/>
      <c r="C78" s="2"/>
      <c r="D78" s="40"/>
      <c r="E78" s="40"/>
      <c r="F78" s="40"/>
      <c r="G78" s="40" t="s">
        <v>45</v>
      </c>
      <c r="H78" s="2"/>
      <c r="I78" s="56">
        <f>SUM(I75:I77)</f>
        <v>162</v>
      </c>
      <c r="J78" s="19"/>
    </row>
    <row r="79" spans="1:10" ht="12.75">
      <c r="A79" s="1"/>
      <c r="B79" s="7"/>
      <c r="C79" s="2"/>
      <c r="D79" s="40"/>
      <c r="E79" s="40"/>
      <c r="F79" s="40"/>
      <c r="G79" s="40"/>
      <c r="H79" s="2"/>
      <c r="I79" s="56"/>
      <c r="J79" s="19"/>
    </row>
    <row r="80" spans="1:10" ht="12.75">
      <c r="A80" s="1"/>
      <c r="B80" s="7" t="s">
        <v>66</v>
      </c>
      <c r="C80" s="2"/>
      <c r="D80" s="40"/>
      <c r="E80" s="40"/>
      <c r="F80" s="40"/>
      <c r="G80" s="40"/>
      <c r="H80" s="2"/>
      <c r="I80" s="56">
        <v>90</v>
      </c>
      <c r="J80" s="19"/>
    </row>
    <row r="81" spans="1:10" ht="12.75">
      <c r="A81" s="1"/>
      <c r="B81" s="7" t="s">
        <v>68</v>
      </c>
      <c r="C81" s="2" t="s">
        <v>27</v>
      </c>
      <c r="D81" s="40"/>
      <c r="E81" s="40"/>
      <c r="F81" s="40"/>
      <c r="G81" s="40"/>
      <c r="H81" s="2"/>
      <c r="I81" s="56">
        <v>100</v>
      </c>
      <c r="J81" s="19"/>
    </row>
    <row r="82" spans="1:10" ht="12.75">
      <c r="A82" s="1"/>
      <c r="B82" s="7" t="s">
        <v>67</v>
      </c>
      <c r="C82" s="2"/>
      <c r="D82" s="40"/>
      <c r="E82" s="40"/>
      <c r="F82" s="40"/>
      <c r="G82" s="40"/>
      <c r="H82" s="2"/>
      <c r="I82" s="56">
        <v>60</v>
      </c>
      <c r="J82" s="19"/>
    </row>
    <row r="83" spans="1:10" ht="12.75">
      <c r="A83" s="1"/>
      <c r="B83" s="7"/>
      <c r="C83" s="2"/>
      <c r="D83" s="40"/>
      <c r="E83" s="40"/>
      <c r="F83" s="40"/>
      <c r="G83" s="40" t="s">
        <v>45</v>
      </c>
      <c r="H83" s="2"/>
      <c r="I83" s="56">
        <f>SUM(I80:I82)</f>
        <v>250</v>
      </c>
      <c r="J83" s="19"/>
    </row>
    <row r="84" spans="1:10" ht="12.75">
      <c r="A84" s="1"/>
      <c r="B84" s="2"/>
      <c r="C84" s="2"/>
      <c r="D84" s="40"/>
      <c r="E84" s="40"/>
      <c r="F84" s="40"/>
      <c r="G84" s="40"/>
      <c r="H84" s="2"/>
      <c r="I84" s="56"/>
      <c r="J84" s="19"/>
    </row>
    <row r="85" spans="1:10" ht="12.75">
      <c r="A85" s="20"/>
      <c r="B85" s="35" t="s">
        <v>11</v>
      </c>
      <c r="C85" s="21"/>
      <c r="D85" s="43"/>
      <c r="E85" s="43"/>
      <c r="F85" s="43"/>
      <c r="G85" s="43"/>
      <c r="H85" s="23" t="s">
        <v>56</v>
      </c>
      <c r="I85" s="44">
        <f>SUM(I43,I51,I66,I73,I78,I83)</f>
        <v>4596</v>
      </c>
      <c r="J85" s="25"/>
    </row>
    <row r="86" ht="12.75">
      <c r="J86" s="45"/>
    </row>
    <row r="87" spans="1:10" ht="12.75">
      <c r="A87" s="31" t="s">
        <v>57</v>
      </c>
      <c r="B87" s="7" t="s">
        <v>58</v>
      </c>
      <c r="C87" s="46">
        <f>((I85+(I21*I5/(I5/I7)))/((1+(D88*I6/I5))*I5))*(1.1+D87)</f>
        <v>67.7445</v>
      </c>
      <c r="D87" s="47">
        <v>0.04</v>
      </c>
      <c r="E87" s="2" t="s">
        <v>59</v>
      </c>
      <c r="F87" s="2"/>
      <c r="G87" s="2"/>
      <c r="H87" s="2" t="s">
        <v>60</v>
      </c>
      <c r="I87" s="33">
        <f>+C87*I5+C88*I6</f>
        <v>21867.9246</v>
      </c>
      <c r="J87" s="45"/>
    </row>
    <row r="88" spans="1:10" ht="12.75">
      <c r="A88" s="1"/>
      <c r="B88" s="7" t="s">
        <v>61</v>
      </c>
      <c r="C88" s="46">
        <f>+C87*D88*(1+D87)</f>
        <v>49.317996</v>
      </c>
      <c r="D88" s="47">
        <v>0.7</v>
      </c>
      <c r="E88" s="2" t="s">
        <v>62</v>
      </c>
      <c r="F88" s="2"/>
      <c r="G88" s="2"/>
      <c r="H88" s="2" t="s">
        <v>63</v>
      </c>
      <c r="I88" s="33">
        <f>+I87/(1.1+D87)</f>
        <v>19182.389999999996</v>
      </c>
      <c r="J88" s="45"/>
    </row>
    <row r="89" spans="1:10" ht="12.75">
      <c r="A89" s="1"/>
      <c r="B89" s="7"/>
      <c r="C89" s="33"/>
      <c r="D89" s="47"/>
      <c r="E89" s="2"/>
      <c r="F89" s="2"/>
      <c r="G89" s="2"/>
      <c r="H89" s="2" t="s">
        <v>64</v>
      </c>
      <c r="I89" s="33">
        <f>+(I7*I21)+I85</f>
        <v>19016</v>
      </c>
      <c r="J89" s="45"/>
    </row>
    <row r="90" spans="1:10" ht="12.75">
      <c r="A90" s="48"/>
      <c r="B90" s="49"/>
      <c r="C90" s="50"/>
      <c r="D90" s="49"/>
      <c r="E90" s="49"/>
      <c r="F90" s="49"/>
      <c r="G90" s="49"/>
      <c r="H90" s="49"/>
      <c r="I90" s="49"/>
      <c r="J90" s="51"/>
    </row>
    <row r="91" spans="1:10" ht="12.7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3" spans="4:7" ht="12.75">
      <c r="D93" s="53"/>
      <c r="E93" s="53"/>
      <c r="F93" s="54"/>
      <c r="G93" s="54"/>
    </row>
    <row r="94" spans="6:7" ht="12.75">
      <c r="F94" s="54"/>
      <c r="G94" s="54"/>
    </row>
    <row r="95" spans="6:7" ht="12.75">
      <c r="F95" s="54"/>
      <c r="G95" s="54"/>
    </row>
    <row r="96" ht="12.75">
      <c r="G96" s="55"/>
    </row>
    <row r="100" ht="12.75">
      <c r="D100" s="54"/>
    </row>
    <row r="101" ht="12.75">
      <c r="D101" s="53"/>
    </row>
    <row r="102" ht="12.75">
      <c r="D102" s="54"/>
    </row>
  </sheetData>
  <printOptions/>
  <pageMargins left="0.7479166666666667" right="0.7479166666666667" top="0.5798611111111112" bottom="0.5798611111111112" header="0.5118055555555556" footer="0.5118055555555556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Faculty of Engineering</cp:lastModifiedBy>
  <dcterms:created xsi:type="dcterms:W3CDTF">2007-02-21T11:22:51Z</dcterms:created>
  <dcterms:modified xsi:type="dcterms:W3CDTF">2007-02-21T22:33:51Z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