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undy" sheetId="1" r:id="rId1"/>
    <sheet name="provided budget sheet" sheetId="2" r:id="rId2"/>
  </sheets>
  <definedNames/>
  <calcPr fullCalcOnLoad="1"/>
</workbook>
</file>

<file path=xl/comments1.xml><?xml version="1.0" encoding="utf-8"?>
<comments xmlns="http://schemas.openxmlformats.org/spreadsheetml/2006/main">
  <authors>
    <author/>
  </authors>
  <commentList>
    <comment ref="H20" authorId="0">
      <text>
        <r>
          <rPr>
            <b/>
            <sz val="8"/>
            <color indexed="8"/>
            <rFont val="Times New Roman"/>
            <family val="1"/>
          </rPr>
          <t xml:space="preserve">Mansfield:
</t>
        </r>
        <r>
          <rPr>
            <sz val="8"/>
            <color indexed="8"/>
            <rFont val="Times New Roman"/>
            <family val="1"/>
          </rPr>
          <t>NSWRA levey as it is in 2004</t>
        </r>
      </text>
    </comment>
    <comment ref="H21" authorId="0">
      <text>
        <r>
          <rPr>
            <b/>
            <sz val="8"/>
            <color indexed="8"/>
            <rFont val="Times New Roman"/>
            <family val="1"/>
          </rPr>
          <t xml:space="preserve">Mansfield:
</t>
        </r>
        <r>
          <rPr>
            <sz val="8"/>
            <color indexed="8"/>
            <rFont val="Times New Roman"/>
            <family val="1"/>
          </rPr>
          <t xml:space="preserve">Standard allowance for a NSWRA 24 hour event
</t>
        </r>
      </text>
    </comment>
    <comment ref="H22" authorId="0">
      <text>
        <r>
          <rPr>
            <b/>
            <sz val="8"/>
            <color indexed="8"/>
            <rFont val="Times New Roman"/>
            <family val="1"/>
          </rPr>
          <t xml:space="preserve">Mansfield:
</t>
        </r>
        <r>
          <rPr>
            <sz val="8"/>
            <color indexed="8"/>
            <rFont val="Times New Roman"/>
            <family val="1"/>
          </rPr>
          <t xml:space="preserve">Standard allowance for a NSWRA 24 hour event
</t>
        </r>
      </text>
    </comment>
    <comment ref="H23" authorId="0">
      <text>
        <r>
          <rPr>
            <b/>
            <sz val="8"/>
            <color indexed="8"/>
            <rFont val="Times New Roman"/>
            <family val="1"/>
          </rPr>
          <t xml:space="preserve">Mansfield:
</t>
        </r>
        <r>
          <rPr>
            <sz val="8"/>
            <color indexed="8"/>
            <rFont val="Times New Roman"/>
            <family val="1"/>
          </rPr>
          <t>Depending on decisions to improve the base map this maybe underestimated.</t>
        </r>
      </text>
    </comment>
    <comment ref="H24" authorId="0">
      <text>
        <r>
          <rPr>
            <b/>
            <sz val="8"/>
            <color indexed="8"/>
            <rFont val="Times New Roman"/>
            <family val="1"/>
          </rPr>
          <t xml:space="preserve">Mansfield:
</t>
        </r>
        <r>
          <rPr>
            <sz val="8"/>
            <color indexed="8"/>
            <rFont val="Times New Roman"/>
            <family val="1"/>
          </rPr>
          <t xml:space="preserve">Assuming $3 per entrant for all  three categories of land i.e.$1+$1+$1.
</t>
        </r>
      </text>
    </comment>
    <comment ref="H33" authorId="0">
      <text>
        <r>
          <rPr>
            <b/>
            <sz val="8"/>
            <color indexed="8"/>
            <rFont val="Times New Roman"/>
            <family val="1"/>
          </rPr>
          <t xml:space="preserve">Mansfield:
</t>
        </r>
        <r>
          <rPr>
            <sz val="8"/>
            <color indexed="8"/>
            <rFont val="Times New Roman"/>
            <family val="1"/>
          </rPr>
          <t>Camping fees etc for the event organiser and team</t>
        </r>
      </text>
    </comment>
    <comment ref="H34" authorId="0">
      <text>
        <r>
          <rPr>
            <b/>
            <sz val="8"/>
            <color indexed="8"/>
            <rFont val="Times New Roman"/>
            <family val="1"/>
          </rPr>
          <t xml:space="preserve">Mansfield:
</t>
        </r>
        <r>
          <rPr>
            <sz val="8"/>
            <color indexed="8"/>
            <rFont val="Times New Roman"/>
            <family val="1"/>
          </rPr>
          <t xml:space="preserve">Worst case scenario two buses for three days travelling approximately two thousand kilometres.  
</t>
        </r>
      </text>
    </comment>
    <comment ref="H40" authorId="0">
      <text>
        <r>
          <rPr>
            <b/>
            <sz val="8"/>
            <color indexed="8"/>
            <rFont val="Times New Roman"/>
            <family val="1"/>
          </rPr>
          <t xml:space="preserve">Mansfield:
</t>
        </r>
        <r>
          <rPr>
            <sz val="8"/>
            <color indexed="8"/>
            <rFont val="Times New Roman"/>
            <family val="1"/>
          </rPr>
          <t>Assuming a donatoin to the Red Cross, St Johns Ambilance or Volunteer Resue Association</t>
        </r>
      </text>
    </comment>
    <comment ref="H41" authorId="0">
      <text>
        <r>
          <rPr>
            <b/>
            <sz val="8"/>
            <color indexed="8"/>
            <rFont val="Times New Roman"/>
            <family val="1"/>
          </rPr>
          <t xml:space="preserve">Mansfield:
</t>
        </r>
        <r>
          <rPr>
            <sz val="8"/>
            <color indexed="8"/>
            <rFont val="Times New Roman"/>
            <family val="1"/>
          </rPr>
          <t xml:space="preserve">Assuming assistance from volunteer groups external to the NSWRA.
This has been double counted at catering fee.
</t>
        </r>
      </text>
    </comment>
    <comment ref="H44" authorId="0">
      <text>
        <r>
          <rPr>
            <b/>
            <sz val="8"/>
            <color indexed="8"/>
            <rFont val="Times New Roman"/>
            <family val="1"/>
          </rPr>
          <t xml:space="preserve">Mansfield:
</t>
        </r>
        <r>
          <rPr>
            <sz val="8"/>
            <color indexed="8"/>
            <rFont val="Times New Roman"/>
            <family val="1"/>
          </rPr>
          <t xml:space="preserve">Camping fees for the event team
</t>
        </r>
      </text>
    </comment>
    <comment ref="H45" authorId="0">
      <text>
        <r>
          <rPr>
            <b/>
            <sz val="8"/>
            <color indexed="8"/>
            <rFont val="Times New Roman"/>
            <family val="1"/>
          </rPr>
          <t xml:space="preserve">Mansfield:
</t>
        </r>
        <r>
          <rPr>
            <sz val="8"/>
            <color indexed="8"/>
            <rFont val="Times New Roman"/>
            <family val="1"/>
          </rPr>
          <t>Have allowed the full cost of purchasing retail items such as hats or vest etc assuming no income.</t>
        </r>
      </text>
    </comment>
    <comment ref="H47" authorId="0">
      <text>
        <r>
          <rPr>
            <b/>
            <sz val="8"/>
            <color indexed="8"/>
            <rFont val="Times New Roman"/>
            <family val="1"/>
          </rPr>
          <t xml:space="preserve">Mansfield:
</t>
        </r>
        <r>
          <rPr>
            <sz val="8"/>
            <color indexed="8"/>
            <rFont val="Times New Roman"/>
            <family val="1"/>
          </rPr>
          <t xml:space="preserve">This is an unlikely expense however it may be a requirement it couold be a contingency item.
</t>
        </r>
      </text>
    </comment>
    <comment ref="H53" authorId="0">
      <text>
        <r>
          <rPr>
            <b/>
            <sz val="8"/>
            <color indexed="8"/>
            <rFont val="Times New Roman"/>
            <family val="1"/>
          </rPr>
          <t xml:space="preserve">Mansfield:
</t>
        </r>
        <r>
          <rPr>
            <sz val="8"/>
            <color indexed="8"/>
            <rFont val="Times New Roman"/>
            <family val="1"/>
          </rPr>
          <t>An allowance equivalent to 10 000 kilometres for the course setting team to travel to and from the event site.  Tp put this into perspective in 1994 the NSWRA Course setter for the Aust Championship drove 10 000 to set the course near Cootamundra. This may include mini bus hire etc.</t>
        </r>
      </text>
    </comment>
    <comment ref="H54" authorId="0">
      <text>
        <r>
          <rPr>
            <b/>
            <sz val="8"/>
            <color indexed="8"/>
            <rFont val="Times New Roman"/>
            <family val="1"/>
          </rPr>
          <t xml:space="preserve">Mansfield:
</t>
        </r>
        <r>
          <rPr>
            <sz val="8"/>
            <color indexed="8"/>
            <rFont val="Times New Roman"/>
            <family val="1"/>
          </rPr>
          <t>accomodation costs for the course setter and setting team</t>
        </r>
      </text>
    </comment>
    <comment ref="H61" authorId="0">
      <text>
        <r>
          <rPr>
            <b/>
            <sz val="8"/>
            <color indexed="8"/>
            <rFont val="Times New Roman"/>
            <family val="1"/>
          </rPr>
          <t xml:space="preserve">Mansfield:
</t>
        </r>
        <r>
          <rPr>
            <sz val="8"/>
            <color indexed="8"/>
            <rFont val="Times New Roman"/>
            <family val="1"/>
          </rPr>
          <t>An allowance equivalent to 10 000 kilometres for the course setting team to travel to and from the event site.  Tp put this into perspective in 1994 the NSWRA Course setter for the Aust Championship drove 10 000 to set the course near Cootamundra. This may include mini bus hire etc.</t>
        </r>
      </text>
    </comment>
    <comment ref="H62" authorId="0">
      <text>
        <r>
          <rPr>
            <b/>
            <sz val="8"/>
            <color indexed="8"/>
            <rFont val="Times New Roman"/>
            <family val="1"/>
          </rPr>
          <t xml:space="preserve">Mansfield:
</t>
        </r>
        <r>
          <rPr>
            <sz val="8"/>
            <color indexed="8"/>
            <rFont val="Times New Roman"/>
            <family val="1"/>
          </rPr>
          <t>accomodation costs for the course setter and setting team</t>
        </r>
      </text>
    </comment>
  </commentList>
</comments>
</file>

<file path=xl/comments2.xml><?xml version="1.0" encoding="utf-8"?>
<comments xmlns="http://schemas.openxmlformats.org/spreadsheetml/2006/main">
  <authors>
    <author/>
  </authors>
  <commentList>
    <comment ref="H10" authorId="0">
      <text>
        <r>
          <rPr>
            <b/>
            <sz val="8"/>
            <color indexed="8"/>
            <rFont val="Times New Roman"/>
            <family val="1"/>
          </rPr>
          <t xml:space="preserve">Mansfield:
</t>
        </r>
        <r>
          <rPr>
            <sz val="8"/>
            <color indexed="8"/>
            <rFont val="Times New Roman"/>
            <family val="1"/>
          </rPr>
          <t>NSWRA levey as it is in 2004</t>
        </r>
      </text>
    </comment>
    <comment ref="H11" authorId="0">
      <text>
        <r>
          <rPr>
            <b/>
            <sz val="8"/>
            <color indexed="8"/>
            <rFont val="Times New Roman"/>
            <family val="1"/>
          </rPr>
          <t xml:space="preserve">Mansfield:
</t>
        </r>
        <r>
          <rPr>
            <sz val="8"/>
            <color indexed="8"/>
            <rFont val="Times New Roman"/>
            <family val="1"/>
          </rPr>
          <t xml:space="preserve">The IRF levy for the 7th World Rogaining Champoinship will be $7 Aust.
</t>
        </r>
      </text>
    </comment>
    <comment ref="H12" authorId="0">
      <text>
        <r>
          <rPr>
            <b/>
            <sz val="8"/>
            <color indexed="8"/>
            <rFont val="Times New Roman"/>
            <family val="1"/>
          </rPr>
          <t xml:space="preserve">Mansfield:
</t>
        </r>
        <r>
          <rPr>
            <sz val="8"/>
            <color indexed="8"/>
            <rFont val="Times New Roman"/>
            <family val="1"/>
          </rPr>
          <t xml:space="preserve">Standard allowance for a NSWRA 24 hour event
</t>
        </r>
      </text>
    </comment>
    <comment ref="H13" authorId="0">
      <text>
        <r>
          <rPr>
            <b/>
            <sz val="8"/>
            <color indexed="8"/>
            <rFont val="Times New Roman"/>
            <family val="1"/>
          </rPr>
          <t xml:space="preserve">Mansfield:
</t>
        </r>
        <r>
          <rPr>
            <sz val="8"/>
            <color indexed="8"/>
            <rFont val="Times New Roman"/>
            <family val="1"/>
          </rPr>
          <t xml:space="preserve">Standard allowance for a NSWRA 24 hour event
</t>
        </r>
      </text>
    </comment>
    <comment ref="H14" authorId="0">
      <text>
        <r>
          <rPr>
            <b/>
            <sz val="8"/>
            <color indexed="8"/>
            <rFont val="Times New Roman"/>
            <family val="1"/>
          </rPr>
          <t xml:space="preserve">Mansfield:
</t>
        </r>
        <r>
          <rPr>
            <sz val="8"/>
            <color indexed="8"/>
            <rFont val="Times New Roman"/>
            <family val="1"/>
          </rPr>
          <t xml:space="preserve">Social event on the Saturday nevening after the event is not catered by the NSWRA.  A caterer hired to provide a meal.
</t>
        </r>
      </text>
    </comment>
    <comment ref="H15" authorId="0">
      <text>
        <r>
          <rPr>
            <b/>
            <sz val="8"/>
            <color indexed="8"/>
            <rFont val="Times New Roman"/>
            <family val="1"/>
          </rPr>
          <t xml:space="preserve">Mansfield:
</t>
        </r>
        <r>
          <rPr>
            <sz val="8"/>
            <color indexed="8"/>
            <rFont val="Times New Roman"/>
            <family val="1"/>
          </rPr>
          <t xml:space="preserve">This has been double counted I think in the donations to caters
</t>
        </r>
      </text>
    </comment>
    <comment ref="H16" authorId="0">
      <text>
        <r>
          <rPr>
            <b/>
            <sz val="8"/>
            <color indexed="8"/>
            <rFont val="Times New Roman"/>
            <family val="1"/>
          </rPr>
          <t xml:space="preserve">Mansfield:
</t>
        </r>
        <r>
          <rPr>
            <sz val="8"/>
            <color indexed="8"/>
            <rFont val="Times New Roman"/>
            <family val="1"/>
          </rPr>
          <t>Depending on decisions to improve the base map this maybe underestimated.</t>
        </r>
      </text>
    </comment>
    <comment ref="H17" authorId="0">
      <text>
        <r>
          <rPr>
            <b/>
            <sz val="8"/>
            <color indexed="8"/>
            <rFont val="Times New Roman"/>
            <family val="1"/>
          </rPr>
          <t xml:space="preserve">Mansfield:
</t>
        </r>
        <r>
          <rPr>
            <sz val="8"/>
            <color indexed="8"/>
            <rFont val="Times New Roman"/>
            <family val="1"/>
          </rPr>
          <t xml:space="preserve">Assuming $3 per entrant for all  three categories of land i.e.$1+$1+$1.
</t>
        </r>
      </text>
    </comment>
    <comment ref="H20" authorId="0">
      <text>
        <r>
          <rPr>
            <b/>
            <sz val="8"/>
            <color indexed="8"/>
            <rFont val="Times New Roman"/>
            <family val="1"/>
          </rPr>
          <t xml:space="preserve">Mansfield:
</t>
        </r>
        <r>
          <rPr>
            <sz val="8"/>
            <color indexed="8"/>
            <rFont val="Times New Roman"/>
            <family val="1"/>
          </rPr>
          <t>Assuming extra activity for this event.</t>
        </r>
      </text>
    </comment>
    <comment ref="H28" authorId="0">
      <text>
        <r>
          <rPr>
            <b/>
            <sz val="8"/>
            <color indexed="8"/>
            <rFont val="Times New Roman"/>
            <family val="1"/>
          </rPr>
          <t xml:space="preserve">Mansfield:
</t>
        </r>
        <r>
          <rPr>
            <sz val="8"/>
            <color indexed="8"/>
            <rFont val="Times New Roman"/>
            <family val="1"/>
          </rPr>
          <t>Camping fees etc for the event organiser and team</t>
        </r>
      </text>
    </comment>
    <comment ref="H29" authorId="0">
      <text>
        <r>
          <rPr>
            <b/>
            <sz val="8"/>
            <color indexed="8"/>
            <rFont val="Times New Roman"/>
            <family val="1"/>
          </rPr>
          <t xml:space="preserve">Mansfield:
</t>
        </r>
        <r>
          <rPr>
            <sz val="8"/>
            <color indexed="8"/>
            <rFont val="Times New Roman"/>
            <family val="1"/>
          </rPr>
          <t xml:space="preserve">Worst case scenario two buses for three days travelling approximately two thousand kilometres.  
</t>
        </r>
      </text>
    </comment>
    <comment ref="H30" authorId="0">
      <text>
        <r>
          <rPr>
            <b/>
            <sz val="8"/>
            <color indexed="8"/>
            <rFont val="Times New Roman"/>
            <family val="1"/>
          </rPr>
          <t xml:space="preserve">Mansfield:
</t>
        </r>
      </text>
    </comment>
    <comment ref="H32" authorId="0">
      <text>
        <r>
          <rPr>
            <b/>
            <sz val="8"/>
            <color indexed="8"/>
            <rFont val="Times New Roman"/>
            <family val="1"/>
          </rPr>
          <t xml:space="preserve">Mansfield:
</t>
        </r>
        <r>
          <rPr>
            <sz val="8"/>
            <color indexed="8"/>
            <rFont val="Times New Roman"/>
            <family val="1"/>
          </rPr>
          <t>Hard copy and electronic media advertising ie Coolrunning Aust, NZ and US.  Adventure Racing Magazine (US), Fell Runnining (UK)</t>
        </r>
      </text>
    </comment>
    <comment ref="H33" authorId="0">
      <text>
        <r>
          <rPr>
            <b/>
            <sz val="8"/>
            <color indexed="8"/>
            <rFont val="Times New Roman"/>
            <family val="1"/>
          </rPr>
          <t xml:space="preserve">Mansfield:
</t>
        </r>
        <r>
          <rPr>
            <sz val="8"/>
            <color indexed="8"/>
            <rFont val="Times New Roman"/>
            <family val="1"/>
          </rPr>
          <t>Separate webpage with advertising opportunites and unique email address</t>
        </r>
      </text>
    </comment>
    <comment ref="H35" authorId="0">
      <text>
        <r>
          <rPr>
            <b/>
            <sz val="8"/>
            <color indexed="8"/>
            <rFont val="Times New Roman"/>
            <family val="1"/>
          </rPr>
          <t xml:space="preserve">Mansfield:
</t>
        </r>
        <r>
          <rPr>
            <sz val="8"/>
            <color indexed="8"/>
            <rFont val="Times New Roman"/>
            <family val="1"/>
          </rPr>
          <t>Displays at events in Australia and outside of Australia</t>
        </r>
      </text>
    </comment>
    <comment ref="H38" authorId="0">
      <text>
        <r>
          <rPr>
            <b/>
            <sz val="8"/>
            <color indexed="8"/>
            <rFont val="Times New Roman"/>
            <family val="1"/>
          </rPr>
          <t xml:space="preserve">Mansfield:
</t>
        </r>
        <r>
          <rPr>
            <sz val="8"/>
            <color indexed="8"/>
            <rFont val="Times New Roman"/>
            <family val="1"/>
          </rPr>
          <t>Assuming a bush event with out facilities this may include portable showers</t>
        </r>
      </text>
    </comment>
    <comment ref="H39" authorId="0">
      <text>
        <r>
          <rPr>
            <b/>
            <sz val="8"/>
            <color indexed="8"/>
            <rFont val="Times New Roman"/>
            <family val="1"/>
          </rPr>
          <t xml:space="preserve">Mansfield:
</t>
        </r>
        <r>
          <rPr>
            <sz val="8"/>
            <color indexed="8"/>
            <rFont val="Times New Roman"/>
            <family val="1"/>
          </rPr>
          <t>Assuming a donatoin to the Red Cross, St Johns Ambilance or Volunteer Resue Association</t>
        </r>
      </text>
    </comment>
    <comment ref="H40" authorId="0">
      <text>
        <r>
          <rPr>
            <b/>
            <sz val="8"/>
            <color indexed="8"/>
            <rFont val="Times New Roman"/>
            <family val="1"/>
          </rPr>
          <t xml:space="preserve">Mansfield:
</t>
        </r>
        <r>
          <rPr>
            <sz val="8"/>
            <color indexed="8"/>
            <rFont val="Times New Roman"/>
            <family val="1"/>
          </rPr>
          <t xml:space="preserve">Assuming assistance from volunteer groups external to the NSWRA.
This has been double counted at catering fee.
</t>
        </r>
      </text>
    </comment>
    <comment ref="H44" authorId="0">
      <text>
        <r>
          <rPr>
            <b/>
            <sz val="8"/>
            <color indexed="8"/>
            <rFont val="Times New Roman"/>
            <family val="1"/>
          </rPr>
          <t xml:space="preserve">Mansfield:
</t>
        </r>
        <r>
          <rPr>
            <sz val="8"/>
            <color indexed="8"/>
            <rFont val="Times New Roman"/>
            <family val="1"/>
          </rPr>
          <t xml:space="preserve">Camping fees for the event team
</t>
        </r>
      </text>
    </comment>
    <comment ref="H45" authorId="0">
      <text>
        <r>
          <rPr>
            <b/>
            <sz val="8"/>
            <color indexed="8"/>
            <rFont val="Times New Roman"/>
            <family val="1"/>
          </rPr>
          <t xml:space="preserve">Mansfield:
</t>
        </r>
        <r>
          <rPr>
            <sz val="8"/>
            <color indexed="8"/>
            <rFont val="Times New Roman"/>
            <family val="1"/>
          </rPr>
          <t xml:space="preserve">Entertainment budget for a Social Event on Saturday the 14th of Oct
</t>
        </r>
      </text>
    </comment>
    <comment ref="H46" authorId="0">
      <text>
        <r>
          <rPr>
            <b/>
            <sz val="8"/>
            <color indexed="8"/>
            <rFont val="Times New Roman"/>
            <family val="1"/>
          </rPr>
          <t xml:space="preserve">Mansfield:
</t>
        </r>
        <r>
          <rPr>
            <sz val="8"/>
            <color indexed="8"/>
            <rFont val="Times New Roman"/>
            <family val="1"/>
          </rPr>
          <t>Have allowed the full cost of purchasing retail items such as hats or vest etc assuming no income.</t>
        </r>
      </text>
    </comment>
    <comment ref="H48" authorId="0">
      <text>
        <r>
          <rPr>
            <b/>
            <sz val="8"/>
            <color indexed="8"/>
            <rFont val="Times New Roman"/>
            <family val="1"/>
          </rPr>
          <t xml:space="preserve">Mansfield:
</t>
        </r>
        <r>
          <rPr>
            <sz val="8"/>
            <color indexed="8"/>
            <rFont val="Times New Roman"/>
            <family val="1"/>
          </rPr>
          <t xml:space="preserve">This is an unlikely expense however it may be a requirement it couold be a contingency item.
</t>
        </r>
      </text>
    </comment>
    <comment ref="H52" authorId="0">
      <text>
        <r>
          <rPr>
            <b/>
            <sz val="8"/>
            <color indexed="8"/>
            <rFont val="Times New Roman"/>
            <family val="1"/>
          </rPr>
          <t xml:space="preserve">Mansfield:
</t>
        </r>
        <r>
          <rPr>
            <sz val="8"/>
            <color indexed="8"/>
            <rFont val="Times New Roman"/>
            <family val="1"/>
          </rPr>
          <t>An allowance equivalent to 10 000 kilometres for the course setting team to travel to and from the event site.  Tp put this into perspective in 1994 the NSWRA Course setter for the Aust Championship drove 10 000 to set the course near Cootamundra. This may include mini bus hire etc.</t>
        </r>
      </text>
    </comment>
    <comment ref="H53" authorId="0">
      <text>
        <r>
          <rPr>
            <b/>
            <sz val="8"/>
            <color indexed="8"/>
            <rFont val="Times New Roman"/>
            <family val="1"/>
          </rPr>
          <t xml:space="preserve">Mansfield:
</t>
        </r>
        <r>
          <rPr>
            <sz val="8"/>
            <color indexed="8"/>
            <rFont val="Times New Roman"/>
            <family val="1"/>
          </rPr>
          <t>accomodation costs for the course setter and setting team</t>
        </r>
      </text>
    </comment>
    <comment ref="H60" authorId="0">
      <text>
        <r>
          <rPr>
            <b/>
            <sz val="8"/>
            <color indexed="8"/>
            <rFont val="Times New Roman"/>
            <family val="1"/>
          </rPr>
          <t xml:space="preserve">Mansfield:
</t>
        </r>
        <r>
          <rPr>
            <sz val="8"/>
            <color indexed="8"/>
            <rFont val="Times New Roman"/>
            <family val="1"/>
          </rPr>
          <t>An allowance equivalent to 10 000 kilometres for the course setting team to travel to and from the event site.  Tp put this into perspective in 1994 the NSWRA Course setter for the Aust Championship drove 10 000 to set the course near Cootamundra. This may include mini bus hire etc.</t>
        </r>
      </text>
    </comment>
    <comment ref="H61" authorId="0">
      <text>
        <r>
          <rPr>
            <b/>
            <sz val="8"/>
            <color indexed="8"/>
            <rFont val="Times New Roman"/>
            <family val="1"/>
          </rPr>
          <t xml:space="preserve">Mansfield:
</t>
        </r>
        <r>
          <rPr>
            <sz val="8"/>
            <color indexed="8"/>
            <rFont val="Times New Roman"/>
            <family val="1"/>
          </rPr>
          <t>accomodation costs for the course setter and setting team</t>
        </r>
      </text>
    </comment>
    <comment ref="H72" authorId="0">
      <text>
        <r>
          <rPr>
            <b/>
            <sz val="8"/>
            <color indexed="8"/>
            <rFont val="Times New Roman"/>
            <family val="1"/>
          </rPr>
          <t xml:space="preserve">Mansfield:
</t>
        </r>
        <r>
          <rPr>
            <sz val="8"/>
            <color indexed="8"/>
            <rFont val="Times New Roman"/>
            <family val="1"/>
          </rPr>
          <t>An allowance equivalent to 1000 kilometres for the catering team to travel to and from the event site.</t>
        </r>
      </text>
    </comment>
    <comment ref="H79" authorId="0">
      <text>
        <r>
          <rPr>
            <b/>
            <sz val="8"/>
            <color indexed="8"/>
            <rFont val="Times New Roman"/>
            <family val="1"/>
          </rPr>
          <t xml:space="preserve">Mansfield:
</t>
        </r>
        <r>
          <rPr>
            <sz val="8"/>
            <color indexed="8"/>
            <rFont val="Times New Roman"/>
            <family val="1"/>
          </rPr>
          <t>An allowance equivalent to 1000 kilometres for the administration team to travel to and from the event site.</t>
        </r>
      </text>
    </comment>
    <comment ref="C86" authorId="0">
      <text>
        <r>
          <rPr>
            <b/>
            <sz val="8"/>
            <color indexed="8"/>
            <rFont val="Times New Roman"/>
            <family val="1"/>
          </rPr>
          <t xml:space="preserve">Mansfield:
</t>
        </r>
      </text>
    </comment>
  </commentList>
</comments>
</file>

<file path=xl/sharedStrings.xml><?xml version="1.0" encoding="utf-8"?>
<sst xmlns="http://schemas.openxmlformats.org/spreadsheetml/2006/main" count="233" uniqueCount="131">
  <si>
    <t>How to use this spreadsheet to work out your event budget</t>
  </si>
  <si>
    <t>1. Use the guidelines from previous events to work through your budget.  Also use the guide to running an event document, and talk to the Treasurer as you go.</t>
  </si>
  <si>
    <t>2. Enter estimated attendence numbers into the first grey boxes below. Example numbers from a recent event are given. Replace or delete these, as appropriate. Concessions are normally ~20% of the total entrants.</t>
  </si>
  <si>
    <t>3. Enter costs per entrant, using the guidelines.  These numbers will be multiplied (by Excel) by the number of entrants to work out totals.</t>
  </si>
  <si>
    <t>4. Enter estimates for the costs that will be incurred by organizer, course setters, vetters, hangers and collectors. The main cost is petrol getting to and from the site - NSWRA reimburses you at 25c per km travelled.</t>
  </si>
  <si>
    <t>5. Once you have a fair idea of these costs, you can try out different numbers in the orange "Full fee" box. Fiddle with this till you get roughly $0 in the Profit/loss box to the right of the fee boxes.</t>
  </si>
  <si>
    <t>6. Continue to update this sheet up until about 6 weeks prior to the event. At that stage, we need to know the final entry fee so that entry forms can be constructed.</t>
  </si>
  <si>
    <t>7. After the event, fill in the ACTUAL numbers and return this to the Treasurer.</t>
  </si>
  <si>
    <t xml:space="preserve">        Guidelines</t>
  </si>
  <si>
    <t>Budget</t>
  </si>
  <si>
    <t>Comments</t>
  </si>
  <si>
    <t>Event type</t>
  </si>
  <si>
    <t>Paddy P'n</t>
  </si>
  <si>
    <t>6 Hour</t>
  </si>
  <si>
    <t>12 Hour</t>
  </si>
  <si>
    <t>24 Hour</t>
  </si>
  <si>
    <t>Entry Numbers</t>
  </si>
  <si>
    <t>Full Fee</t>
  </si>
  <si>
    <t>How many 'grownups' will enter</t>
  </si>
  <si>
    <t>Concession</t>
  </si>
  <si>
    <t>How many concessions (students, unemployed, pensioners) will enter. Under 14s are free and make up ~5% of total entrants.</t>
  </si>
  <si>
    <t>Total</t>
  </si>
  <si>
    <t>A</t>
  </si>
  <si>
    <t>Total entrants are calculated automatically</t>
  </si>
  <si>
    <t>Costs per entrant</t>
  </si>
  <si>
    <t>NSWRA Levy</t>
  </si>
  <si>
    <t>Money used to buy replacement equipment etc</t>
  </si>
  <si>
    <t>Nav Light</t>
  </si>
  <si>
    <t>Charge we pay to Peter Squires for renting the Navlight equipment</t>
  </si>
  <si>
    <t>Food</t>
  </si>
  <si>
    <t>For catering the event.</t>
  </si>
  <si>
    <t>Maps</t>
  </si>
  <si>
    <t>Costs for map printing.</t>
  </si>
  <si>
    <t>Access - Private</t>
  </si>
  <si>
    <t>Covers costs for camping on private land etc</t>
  </si>
  <si>
    <t>Access - NPWS2</t>
  </si>
  <si>
    <t>Costs for National Park access/camping</t>
  </si>
  <si>
    <t>Access - Forests</t>
  </si>
  <si>
    <t xml:space="preserve">As above for State Forests </t>
  </si>
  <si>
    <t>Prizes (NSWRA mugs)</t>
  </si>
  <si>
    <t>Mugs are $6 each and you will give out roughly 20 per event (probably a few less, as people win multiple categories but don't get multiple mugs!). If you have two events in one - eg 6 h and 12-h, you will give out twice as many mugs.</t>
  </si>
  <si>
    <t>Total cost per entrant</t>
  </si>
  <si>
    <t>B</t>
  </si>
  <si>
    <t>Fixed Costs</t>
  </si>
  <si>
    <t>Organiser</t>
  </si>
  <si>
    <t>Petrol</t>
  </si>
  <si>
    <t>25 c per km for course coordinator</t>
  </si>
  <si>
    <t>Accomodation</t>
  </si>
  <si>
    <t>While course setting etc.</t>
  </si>
  <si>
    <t>Bus and subsidy</t>
  </si>
  <si>
    <t>Phone / Postage</t>
  </si>
  <si>
    <t>Advertising</t>
  </si>
  <si>
    <t>First Aid Courses</t>
  </si>
  <si>
    <t>Donation to VRA for providing safety patrols if they do them - also includes cost for hire of their sat phone</t>
  </si>
  <si>
    <t>Toilets (@$150)</t>
  </si>
  <si>
    <t>Portaloo hire (usually ~$100 each)</t>
  </si>
  <si>
    <t>Medical</t>
  </si>
  <si>
    <t>Donations (&lt;= $500)</t>
  </si>
  <si>
    <t>water</t>
  </si>
  <si>
    <t>Cost for water truck to deliver water</t>
  </si>
  <si>
    <t>Hall / Tent Hire</t>
  </si>
  <si>
    <t>One or two marquees and tables and chairs</t>
  </si>
  <si>
    <t>Camping</t>
  </si>
  <si>
    <t>Retail</t>
  </si>
  <si>
    <t>Assorted costs - paper, toilet paper, camping fees (estimate)</t>
  </si>
  <si>
    <t>NPWS fixed fee</t>
  </si>
  <si>
    <t>Application fee for National Parks</t>
  </si>
  <si>
    <t>Security</t>
  </si>
  <si>
    <t>Sundry1</t>
  </si>
  <si>
    <t>Sundry2</t>
  </si>
  <si>
    <t>Sub total</t>
  </si>
  <si>
    <t>Course Setters</t>
  </si>
  <si>
    <t xml:space="preserve">Petrol </t>
  </si>
  <si>
    <t>25 cents per km</t>
  </si>
  <si>
    <t>Tags etc</t>
  </si>
  <si>
    <t>Vetters</t>
  </si>
  <si>
    <t>Flag hangers</t>
  </si>
  <si>
    <t>Accommodation</t>
  </si>
  <si>
    <t>Flag collectors</t>
  </si>
  <si>
    <t>Caterer</t>
  </si>
  <si>
    <t>Food (Staff)</t>
  </si>
  <si>
    <t>Service Fees</t>
  </si>
  <si>
    <t>Hire (Tents etc)</t>
  </si>
  <si>
    <t>Disposables</t>
  </si>
  <si>
    <t>Admin</t>
  </si>
  <si>
    <t>Hire</t>
  </si>
  <si>
    <t>Stationery</t>
  </si>
  <si>
    <t>Total fixed costs</t>
  </si>
  <si>
    <t>C</t>
  </si>
  <si>
    <r>
      <t>Once you have put in your estimated costs, enter a draft "</t>
    </r>
    <r>
      <rPr>
        <b/>
        <sz val="10"/>
        <rFont val="Arial"/>
        <family val="2"/>
      </rPr>
      <t>full fee</t>
    </r>
    <r>
      <rPr>
        <sz val="10"/>
        <rFont val="Arial"/>
        <family val="2"/>
      </rPr>
      <t>" in the orange box and the profit/loss will be calculated (Concession etc are calculated automatically)</t>
    </r>
  </si>
  <si>
    <t>Entry Fee</t>
  </si>
  <si>
    <t>Merchant Fee</t>
  </si>
  <si>
    <t>Gross Income</t>
  </si>
  <si>
    <t>From entry fees</t>
  </si>
  <si>
    <t>of Full fee</t>
  </si>
  <si>
    <t>Net Income</t>
  </si>
  <si>
    <t>This takes into account the merchant fee of 4% - this should include Transition Zone's fee for hosting online entry and the bank CC fee</t>
  </si>
  <si>
    <t>Family</t>
  </si>
  <si>
    <t>Total Expenses</t>
  </si>
  <si>
    <t>Total fixed costs + Total cost per entrant (C + B above)</t>
  </si>
  <si>
    <t>Profit/loss</t>
  </si>
  <si>
    <t>Try to make the Profit/Loss roughly zero</t>
  </si>
  <si>
    <t>Actual</t>
  </si>
  <si>
    <t>Entry Costs</t>
  </si>
  <si>
    <t>IRF Levy</t>
  </si>
  <si>
    <t>From Waitara scouts</t>
  </si>
  <si>
    <t>Social Event catering</t>
  </si>
  <si>
    <t>Catering Fee (&lt;= $2)</t>
  </si>
  <si>
    <t>per person</t>
  </si>
  <si>
    <t>25c per 1 km</t>
  </si>
  <si>
    <t>Access - Forrests</t>
  </si>
  <si>
    <t>Trips by Joel</t>
  </si>
  <si>
    <t>$</t>
  </si>
  <si>
    <t>Prizes</t>
  </si>
  <si>
    <t>Yengo x 1</t>
  </si>
  <si>
    <t>Dharug x 1</t>
  </si>
  <si>
    <t>Werong x 3</t>
  </si>
  <si>
    <t>Trips by von Hubens</t>
  </si>
  <si>
    <t>Entry Forms</t>
  </si>
  <si>
    <t>Werong x 2</t>
  </si>
  <si>
    <t>Webpage</t>
  </si>
  <si>
    <t>Designs</t>
  </si>
  <si>
    <t>Display</t>
  </si>
  <si>
    <t>estimate from Graeme</t>
  </si>
  <si>
    <t>Committee expenses</t>
  </si>
  <si>
    <t>rough guess - one admin marquee and one 'dining/planning room' + tables and chairs</t>
  </si>
  <si>
    <t>Entertainment</t>
  </si>
  <si>
    <t>Course Setter</t>
  </si>
  <si>
    <t>Vettor</t>
  </si>
  <si>
    <t>includes hangers and collectors</t>
  </si>
  <si>
    <t>Food for admin/site staff</t>
  </si>
</sst>
</file>

<file path=xl/styles.xml><?xml version="1.0" encoding="utf-8"?>
<styleSheet xmlns="http://schemas.openxmlformats.org/spreadsheetml/2006/main">
  <numFmts count="8">
    <numFmt numFmtId="164" formatCode="GENERAL"/>
    <numFmt numFmtId="165" formatCode="0.00"/>
    <numFmt numFmtId="166" formatCode="\$#,##0.00_);&quot;($&quot;#,##0.00\)"/>
    <numFmt numFmtId="167" formatCode="\$#,##0.00;[RED]&quot;-$&quot;#,##0.00"/>
    <numFmt numFmtId="168" formatCode="\$#,##0;[RED]&quot;-$&quot;#,##0"/>
    <numFmt numFmtId="169" formatCode="\$#,##0_);&quot;($&quot;#,##0\)"/>
    <numFmt numFmtId="170" formatCode="0%"/>
    <numFmt numFmtId="171" formatCode="\$#,##0.00"/>
  </numFmts>
  <fonts count="6">
    <font>
      <sz val="10"/>
      <name val="Arial"/>
      <family val="2"/>
    </font>
    <font>
      <b/>
      <sz val="10"/>
      <name val="Arial"/>
      <family val="2"/>
    </font>
    <font>
      <sz val="8"/>
      <name val="Arial"/>
      <family val="2"/>
    </font>
    <font>
      <b/>
      <sz val="8"/>
      <name val="Arial"/>
      <family val="2"/>
    </font>
    <font>
      <b/>
      <sz val="8"/>
      <color indexed="8"/>
      <name val="Times New Roman"/>
      <family val="1"/>
    </font>
    <font>
      <sz val="8"/>
      <color indexed="8"/>
      <name val="Times New Roman"/>
      <family val="1"/>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30">
    <border>
      <left/>
      <right/>
      <top/>
      <bottom/>
      <diagonal/>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color indexed="63"/>
      </right>
      <top style="double">
        <color indexed="8"/>
      </top>
      <bottom style="medium">
        <color indexed="8"/>
      </bottom>
    </border>
    <border>
      <left>
        <color indexed="63"/>
      </left>
      <right style="medium">
        <color indexed="8"/>
      </right>
      <top style="double">
        <color indexed="8"/>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1">
    <xf numFmtId="164" fontId="0" fillId="0" borderId="0" xfId="0" applyAlignment="1">
      <alignment/>
    </xf>
    <xf numFmtId="164" fontId="1" fillId="0" borderId="0" xfId="0" applyFont="1" applyAlignment="1">
      <alignment/>
    </xf>
    <xf numFmtId="164" fontId="2" fillId="0" borderId="1" xfId="0" applyFont="1" applyBorder="1" applyAlignment="1">
      <alignment/>
    </xf>
    <xf numFmtId="164" fontId="2" fillId="0" borderId="0" xfId="0" applyFont="1" applyBorder="1" applyAlignment="1">
      <alignment/>
    </xf>
    <xf numFmtId="164" fontId="2" fillId="0" borderId="2" xfId="0" applyFont="1" applyBorder="1" applyAlignment="1">
      <alignment/>
    </xf>
    <xf numFmtId="164" fontId="3" fillId="0" borderId="3"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3" fillId="0" borderId="0"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0" xfId="0" applyFont="1" applyFill="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9" xfId="0" applyFont="1" applyBorder="1" applyAlignment="1">
      <alignment/>
    </xf>
    <xf numFmtId="164" fontId="2" fillId="0" borderId="10" xfId="0" applyFont="1" applyBorder="1" applyAlignment="1">
      <alignment/>
    </xf>
    <xf numFmtId="164" fontId="3" fillId="0" borderId="1" xfId="0" applyFont="1" applyBorder="1" applyAlignment="1">
      <alignment/>
    </xf>
    <xf numFmtId="164" fontId="2" fillId="0" borderId="5" xfId="0" applyFont="1" applyBorder="1" applyAlignment="1">
      <alignment horizontal="right"/>
    </xf>
    <xf numFmtId="164" fontId="3" fillId="0" borderId="11" xfId="0" applyFont="1" applyBorder="1" applyAlignment="1">
      <alignment/>
    </xf>
    <xf numFmtId="164" fontId="2" fillId="0" borderId="5" xfId="0" applyFont="1" applyBorder="1" applyAlignment="1">
      <alignment/>
    </xf>
    <xf numFmtId="165" fontId="2" fillId="2" borderId="12" xfId="0" applyNumberFormat="1" applyFont="1" applyFill="1" applyBorder="1" applyAlignment="1">
      <alignment/>
    </xf>
    <xf numFmtId="164" fontId="2" fillId="0" borderId="13" xfId="0" applyFont="1" applyBorder="1" applyAlignment="1">
      <alignment/>
    </xf>
    <xf numFmtId="164" fontId="2" fillId="0" borderId="14" xfId="0" applyFont="1" applyBorder="1" applyAlignment="1">
      <alignment/>
    </xf>
    <xf numFmtId="164" fontId="2" fillId="0" borderId="15" xfId="0" applyFont="1" applyBorder="1" applyAlignment="1">
      <alignment/>
    </xf>
    <xf numFmtId="164" fontId="2" fillId="0" borderId="16" xfId="0" applyFont="1" applyBorder="1" applyAlignment="1">
      <alignment/>
    </xf>
    <xf numFmtId="164" fontId="3" fillId="0" borderId="15" xfId="0" applyFont="1" applyBorder="1" applyAlignment="1">
      <alignment horizontal="right"/>
    </xf>
    <xf numFmtId="165" fontId="2" fillId="3" borderId="16" xfId="0" applyNumberFormat="1" applyFont="1" applyFill="1" applyBorder="1" applyAlignment="1">
      <alignment/>
    </xf>
    <xf numFmtId="164" fontId="2" fillId="3" borderId="17" xfId="0" applyFont="1" applyFill="1" applyBorder="1" applyAlignment="1">
      <alignment/>
    </xf>
    <xf numFmtId="164" fontId="2" fillId="4" borderId="18" xfId="0" applyFont="1" applyFill="1" applyBorder="1" applyAlignment="1">
      <alignment/>
    </xf>
    <xf numFmtId="164" fontId="2" fillId="0" borderId="19" xfId="0" applyFont="1" applyBorder="1" applyAlignment="1">
      <alignment/>
    </xf>
    <xf numFmtId="164" fontId="2" fillId="4" borderId="12" xfId="0" applyFont="1" applyFill="1" applyBorder="1" applyAlignment="1">
      <alignment/>
    </xf>
    <xf numFmtId="166" fontId="2" fillId="0" borderId="5" xfId="0" applyNumberFormat="1" applyFont="1" applyBorder="1" applyAlignment="1">
      <alignment/>
    </xf>
    <xf numFmtId="167" fontId="2" fillId="2" borderId="12" xfId="0" applyNumberFormat="1" applyFont="1" applyFill="1" applyBorder="1" applyAlignment="1">
      <alignment/>
    </xf>
    <xf numFmtId="167" fontId="2" fillId="0" borderId="13" xfId="0" applyNumberFormat="1" applyFont="1" applyBorder="1" applyAlignment="1">
      <alignment/>
    </xf>
    <xf numFmtId="166" fontId="2" fillId="0" borderId="9" xfId="0" applyNumberFormat="1" applyFont="1" applyBorder="1" applyAlignment="1">
      <alignment/>
    </xf>
    <xf numFmtId="168" fontId="2" fillId="0" borderId="0" xfId="0" applyNumberFormat="1" applyFont="1" applyBorder="1" applyAlignment="1">
      <alignment/>
    </xf>
    <xf numFmtId="164" fontId="2" fillId="2" borderId="12" xfId="0" applyFont="1" applyFill="1" applyBorder="1" applyAlignment="1">
      <alignment/>
    </xf>
    <xf numFmtId="164" fontId="3" fillId="0" borderId="15" xfId="0" applyFont="1" applyBorder="1" applyAlignment="1">
      <alignment/>
    </xf>
    <xf numFmtId="166" fontId="2" fillId="0" borderId="16" xfId="0" applyNumberFormat="1" applyFont="1" applyBorder="1" applyAlignment="1">
      <alignment/>
    </xf>
    <xf numFmtId="167" fontId="2" fillId="3" borderId="16" xfId="0" applyNumberFormat="1" applyFont="1" applyFill="1" applyBorder="1" applyAlignment="1">
      <alignment/>
    </xf>
    <xf numFmtId="167" fontId="2" fillId="3" borderId="17" xfId="0" applyNumberFormat="1" applyFont="1" applyFill="1" applyBorder="1" applyAlignment="1">
      <alignment/>
    </xf>
    <xf numFmtId="169" fontId="2" fillId="0" borderId="5" xfId="0" applyNumberFormat="1" applyFont="1" applyBorder="1" applyAlignment="1">
      <alignment/>
    </xf>
    <xf numFmtId="168" fontId="2" fillId="2" borderId="12" xfId="0" applyNumberFormat="1" applyFont="1" applyFill="1" applyBorder="1" applyAlignment="1">
      <alignment/>
    </xf>
    <xf numFmtId="169" fontId="2" fillId="0" borderId="9" xfId="0" applyNumberFormat="1" applyFont="1" applyBorder="1" applyAlignment="1">
      <alignment/>
    </xf>
    <xf numFmtId="168" fontId="2" fillId="2" borderId="5" xfId="0" applyNumberFormat="1" applyFont="1" applyFill="1" applyBorder="1" applyAlignment="1">
      <alignment/>
    </xf>
    <xf numFmtId="167" fontId="2" fillId="0" borderId="6" xfId="0" applyNumberFormat="1" applyFont="1" applyBorder="1" applyAlignment="1">
      <alignment/>
    </xf>
    <xf numFmtId="164" fontId="2" fillId="3" borderId="20" xfId="0" applyFont="1" applyFill="1" applyBorder="1" applyAlignment="1">
      <alignment/>
    </xf>
    <xf numFmtId="164" fontId="0" fillId="3" borderId="21" xfId="0" applyFill="1" applyBorder="1" applyAlignment="1">
      <alignment/>
    </xf>
    <xf numFmtId="168" fontId="2" fillId="3" borderId="16" xfId="0" applyNumberFormat="1" applyFont="1" applyFill="1" applyBorder="1" applyAlignment="1">
      <alignment/>
    </xf>
    <xf numFmtId="168" fontId="2" fillId="3" borderId="17" xfId="0" applyNumberFormat="1" applyFont="1" applyFill="1" applyBorder="1" applyAlignment="1">
      <alignment/>
    </xf>
    <xf numFmtId="164" fontId="2" fillId="2" borderId="18" xfId="0" applyFont="1" applyFill="1" applyBorder="1" applyAlignment="1">
      <alignment/>
    </xf>
    <xf numFmtId="167" fontId="2" fillId="0" borderId="19" xfId="0" applyNumberFormat="1" applyFont="1" applyBorder="1" applyAlignment="1">
      <alignment/>
    </xf>
    <xf numFmtId="164" fontId="2" fillId="3" borderId="22" xfId="0" applyFont="1" applyFill="1" applyBorder="1" applyAlignment="1">
      <alignment/>
    </xf>
    <xf numFmtId="164" fontId="2" fillId="0" borderId="9" xfId="0" applyFont="1" applyFill="1" applyBorder="1" applyAlignment="1">
      <alignment/>
    </xf>
    <xf numFmtId="164" fontId="2" fillId="0" borderId="0" xfId="0" applyFont="1" applyFill="1" applyBorder="1" applyAlignment="1">
      <alignment/>
    </xf>
    <xf numFmtId="168" fontId="2" fillId="0" borderId="18" xfId="0" applyNumberFormat="1" applyFont="1" applyFill="1" applyBorder="1" applyAlignment="1">
      <alignment/>
    </xf>
    <xf numFmtId="168" fontId="2" fillId="0" borderId="19" xfId="0" applyNumberFormat="1" applyFont="1" applyFill="1" applyBorder="1" applyAlignment="1">
      <alignment/>
    </xf>
    <xf numFmtId="164" fontId="2" fillId="3" borderId="7" xfId="0" applyFont="1" applyFill="1" applyBorder="1" applyAlignment="1">
      <alignment/>
    </xf>
    <xf numFmtId="169" fontId="2" fillId="0" borderId="16" xfId="0" applyNumberFormat="1" applyFont="1" applyBorder="1" applyAlignment="1">
      <alignment/>
    </xf>
    <xf numFmtId="164" fontId="2" fillId="0" borderId="23" xfId="0" applyFont="1" applyBorder="1" applyAlignment="1">
      <alignment/>
    </xf>
    <xf numFmtId="168" fontId="2" fillId="5" borderId="15" xfId="0" applyNumberFormat="1" applyFont="1" applyFill="1" applyBorder="1" applyAlignment="1">
      <alignment/>
    </xf>
    <xf numFmtId="170" fontId="2" fillId="0" borderId="0" xfId="0" applyNumberFormat="1" applyFont="1" applyBorder="1" applyAlignment="1">
      <alignment/>
    </xf>
    <xf numFmtId="168" fontId="2" fillId="0" borderId="23" xfId="0" applyNumberFormat="1" applyFont="1" applyBorder="1" applyAlignment="1">
      <alignment/>
    </xf>
    <xf numFmtId="168" fontId="2" fillId="0" borderId="15" xfId="0" applyNumberFormat="1" applyFont="1" applyBorder="1" applyAlignment="1">
      <alignment/>
    </xf>
    <xf numFmtId="164" fontId="2" fillId="0" borderId="24" xfId="0" applyFont="1" applyBorder="1" applyAlignment="1">
      <alignment/>
    </xf>
    <xf numFmtId="164" fontId="2" fillId="0" borderId="25" xfId="0" applyFont="1" applyBorder="1" applyAlignment="1">
      <alignment/>
    </xf>
    <xf numFmtId="168" fontId="2" fillId="0" borderId="26" xfId="0" applyNumberFormat="1" applyFont="1" applyBorder="1" applyAlignment="1">
      <alignment/>
    </xf>
    <xf numFmtId="164" fontId="2" fillId="0" borderId="27" xfId="0" applyFont="1" applyBorder="1" applyAlignment="1">
      <alignment/>
    </xf>
    <xf numFmtId="168" fontId="3" fillId="0" borderId="27" xfId="0" applyNumberFormat="1" applyFont="1" applyBorder="1" applyAlignment="1">
      <alignment/>
    </xf>
    <xf numFmtId="168" fontId="3" fillId="0" borderId="28" xfId="0" applyNumberFormat="1" applyFont="1" applyBorder="1" applyAlignment="1">
      <alignment/>
    </xf>
    <xf numFmtId="171" fontId="0" fillId="0" borderId="0" xfId="0" applyNumberFormat="1" applyAlignment="1">
      <alignment/>
    </xf>
    <xf numFmtId="168" fontId="0" fillId="0" borderId="0" xfId="0" applyNumberFormat="1" applyAlignment="1">
      <alignment/>
    </xf>
    <xf numFmtId="167" fontId="0" fillId="0" borderId="0" xfId="0" applyNumberFormat="1" applyAlignment="1">
      <alignment/>
    </xf>
    <xf numFmtId="164" fontId="2" fillId="2" borderId="16" xfId="0" applyFont="1" applyFill="1" applyBorder="1" applyAlignment="1">
      <alignment/>
    </xf>
    <xf numFmtId="164" fontId="2" fillId="0" borderId="17" xfId="0" applyFont="1" applyBorder="1" applyAlignment="1">
      <alignment/>
    </xf>
    <xf numFmtId="167" fontId="2" fillId="0" borderId="0" xfId="0" applyNumberFormat="1" applyFont="1" applyBorder="1" applyAlignment="1">
      <alignment/>
    </xf>
    <xf numFmtId="167" fontId="2" fillId="2" borderId="16" xfId="0" applyNumberFormat="1" applyFont="1" applyFill="1" applyBorder="1" applyAlignment="1">
      <alignment/>
    </xf>
    <xf numFmtId="169" fontId="2" fillId="0" borderId="0" xfId="0" applyNumberFormat="1" applyFont="1" applyBorder="1" applyAlignment="1">
      <alignment/>
    </xf>
    <xf numFmtId="168" fontId="2" fillId="2" borderId="16" xfId="0" applyNumberFormat="1" applyFont="1" applyFill="1" applyBorder="1" applyAlignment="1">
      <alignment/>
    </xf>
    <xf numFmtId="164" fontId="2" fillId="0" borderId="29" xfId="0" applyFont="1" applyBorder="1" applyAlignment="1">
      <alignment/>
    </xf>
    <xf numFmtId="164"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2:K108"/>
  <sheetViews>
    <sheetView tabSelected="1" workbookViewId="0" topLeftCell="A1">
      <selection activeCell="C99" sqref="C99"/>
    </sheetView>
  </sheetViews>
  <sheetFormatPr defaultColWidth="9.140625" defaultRowHeight="12.75"/>
  <cols>
    <col min="1" max="1" width="14.8515625" style="0" customWidth="1"/>
    <col min="2" max="2" width="18.57421875" style="0" customWidth="1"/>
    <col min="3" max="3" width="15.421875" style="0" customWidth="1"/>
    <col min="4" max="4" width="12.421875" style="0" customWidth="1"/>
    <col min="6" max="6" width="9.28125" style="0" customWidth="1"/>
    <col min="7" max="7" width="10.140625" style="0" customWidth="1"/>
    <col min="8" max="8" width="11.57421875" style="0" customWidth="1"/>
    <col min="11" max="11" width="139.28125" style="0" customWidth="1"/>
    <col min="12" max="12" width="17.00390625" style="0" customWidth="1"/>
    <col min="13" max="13" width="20.8515625" style="0" customWidth="1"/>
    <col min="14" max="14" width="11.57421875" style="0" customWidth="1"/>
  </cols>
  <sheetData>
    <row r="2" spans="1:2" ht="12.75">
      <c r="A2" s="1" t="s">
        <v>0</v>
      </c>
      <c r="B2" s="1"/>
    </row>
    <row r="3" ht="12.75">
      <c r="A3" t="s">
        <v>1</v>
      </c>
    </row>
    <row r="4" ht="12.75">
      <c r="A4" t="s">
        <v>2</v>
      </c>
    </row>
    <row r="5" ht="12.75">
      <c r="A5" t="s">
        <v>3</v>
      </c>
    </row>
    <row r="6" ht="12.75">
      <c r="A6" t="s">
        <v>4</v>
      </c>
    </row>
    <row r="7" ht="12.75">
      <c r="A7" t="s">
        <v>5</v>
      </c>
    </row>
    <row r="8" ht="12.75">
      <c r="A8" t="s">
        <v>6</v>
      </c>
    </row>
    <row r="9" ht="12.75">
      <c r="A9" t="s">
        <v>7</v>
      </c>
    </row>
    <row r="11" spans="1:11" ht="12.75">
      <c r="A11" s="2"/>
      <c r="B11" s="3"/>
      <c r="C11" s="3"/>
      <c r="D11" s="4"/>
      <c r="E11" s="5" t="s">
        <v>8</v>
      </c>
      <c r="F11" s="6"/>
      <c r="G11" s="7"/>
      <c r="H11" s="8"/>
      <c r="I11" s="9" t="s">
        <v>9</v>
      </c>
      <c r="J11" s="10"/>
      <c r="K11" s="11" t="s">
        <v>10</v>
      </c>
    </row>
    <row r="12" spans="1:10" ht="12.75">
      <c r="A12" s="2"/>
      <c r="B12" s="3"/>
      <c r="C12" s="3"/>
      <c r="D12" s="12"/>
      <c r="E12" s="3"/>
      <c r="F12" s="3"/>
      <c r="G12" s="13"/>
      <c r="H12" s="3"/>
      <c r="I12" s="14"/>
      <c r="J12" s="15"/>
    </row>
    <row r="13" spans="1:10" ht="12.75">
      <c r="A13" s="16" t="s">
        <v>11</v>
      </c>
      <c r="B13" s="3"/>
      <c r="C13" s="3"/>
      <c r="D13" s="17" t="s">
        <v>12</v>
      </c>
      <c r="E13" s="17" t="s">
        <v>13</v>
      </c>
      <c r="F13" s="17" t="s">
        <v>14</v>
      </c>
      <c r="G13" s="17" t="s">
        <v>15</v>
      </c>
      <c r="H13" s="3"/>
      <c r="I13" s="14"/>
      <c r="J13" s="15"/>
    </row>
    <row r="14" spans="1:10" ht="12.75">
      <c r="A14" s="2"/>
      <c r="B14" s="3"/>
      <c r="C14" s="3"/>
      <c r="D14" s="14"/>
      <c r="E14" s="14"/>
      <c r="F14" s="14"/>
      <c r="G14" s="14"/>
      <c r="H14" s="3"/>
      <c r="I14" s="14"/>
      <c r="J14" s="15"/>
    </row>
    <row r="15" spans="1:11" ht="12.75">
      <c r="A15" s="18" t="s">
        <v>16</v>
      </c>
      <c r="B15" s="6"/>
      <c r="C15" s="6" t="s">
        <v>17</v>
      </c>
      <c r="D15" s="19">
        <v>350</v>
      </c>
      <c r="E15" s="19">
        <v>200</v>
      </c>
      <c r="F15" s="19">
        <v>170</v>
      </c>
      <c r="G15" s="19">
        <v>200</v>
      </c>
      <c r="H15" s="6"/>
      <c r="I15" s="20"/>
      <c r="J15" s="21"/>
      <c r="K15" t="s">
        <v>18</v>
      </c>
    </row>
    <row r="16" spans="1:11" ht="12.75">
      <c r="A16" s="2"/>
      <c r="B16" s="3"/>
      <c r="C16" s="3" t="s">
        <v>19</v>
      </c>
      <c r="D16" s="14">
        <v>100</v>
      </c>
      <c r="E16" s="14">
        <v>50</v>
      </c>
      <c r="F16" s="14">
        <v>80</v>
      </c>
      <c r="G16" s="14">
        <v>50</v>
      </c>
      <c r="H16" s="3"/>
      <c r="I16" s="20"/>
      <c r="J16" s="21"/>
      <c r="K16" t="s">
        <v>20</v>
      </c>
    </row>
    <row r="17" spans="1:11" ht="12.75">
      <c r="A17" s="22"/>
      <c r="B17" s="23"/>
      <c r="C17" s="23" t="s">
        <v>21</v>
      </c>
      <c r="D17" s="24">
        <f>SUM(D15:D16)</f>
        <v>450</v>
      </c>
      <c r="E17" s="24">
        <f>SUM(E15:E16)</f>
        <v>250</v>
      </c>
      <c r="F17" s="24">
        <f>SUM(F15:F16)</f>
        <v>250</v>
      </c>
      <c r="G17" s="24">
        <f>SUM(G15:G16)</f>
        <v>250</v>
      </c>
      <c r="H17" s="25" t="s">
        <v>22</v>
      </c>
      <c r="I17" s="26">
        <f>I15+I16</f>
        <v>0</v>
      </c>
      <c r="J17" s="27"/>
      <c r="K17" t="s">
        <v>23</v>
      </c>
    </row>
    <row r="18" spans="1:10" ht="12.75">
      <c r="A18" s="2"/>
      <c r="B18" s="3"/>
      <c r="C18" s="3"/>
      <c r="D18" s="14"/>
      <c r="E18" s="14"/>
      <c r="F18" s="14"/>
      <c r="G18" s="14"/>
      <c r="H18" s="3"/>
      <c r="I18" s="28"/>
      <c r="J18" s="29"/>
    </row>
    <row r="19" spans="1:10" ht="12.75">
      <c r="A19" s="2"/>
      <c r="B19" s="3"/>
      <c r="C19" s="3"/>
      <c r="D19" s="14"/>
      <c r="E19" s="14"/>
      <c r="F19" s="14"/>
      <c r="G19" s="14"/>
      <c r="H19" s="3"/>
      <c r="I19" s="30"/>
      <c r="J19" s="21"/>
    </row>
    <row r="20" spans="1:11" ht="12.75">
      <c r="A20" s="18" t="s">
        <v>24</v>
      </c>
      <c r="B20" s="6"/>
      <c r="C20" s="6" t="s">
        <v>25</v>
      </c>
      <c r="D20" s="31">
        <v>10</v>
      </c>
      <c r="E20" s="31">
        <v>10</v>
      </c>
      <c r="F20" s="31">
        <v>10</v>
      </c>
      <c r="G20" s="31">
        <v>10</v>
      </c>
      <c r="H20" s="6"/>
      <c r="I20" s="32"/>
      <c r="J20" s="33"/>
      <c r="K20" t="s">
        <v>26</v>
      </c>
    </row>
    <row r="21" spans="1:11" ht="12.75">
      <c r="A21" s="16"/>
      <c r="B21" s="3"/>
      <c r="C21" s="3" t="s">
        <v>27</v>
      </c>
      <c r="D21" s="34">
        <v>5</v>
      </c>
      <c r="E21" s="34">
        <v>5</v>
      </c>
      <c r="F21" s="34">
        <v>5</v>
      </c>
      <c r="G21" s="34">
        <v>5</v>
      </c>
      <c r="H21" s="3"/>
      <c r="I21" s="32"/>
      <c r="J21" s="33"/>
      <c r="K21" t="s">
        <v>28</v>
      </c>
    </row>
    <row r="22" spans="1:11" ht="12.75">
      <c r="A22" s="16"/>
      <c r="B22" s="3"/>
      <c r="C22" s="3" t="s">
        <v>29</v>
      </c>
      <c r="D22" s="34">
        <v>7.5</v>
      </c>
      <c r="E22" s="34">
        <v>7.5</v>
      </c>
      <c r="F22" s="34">
        <v>13</v>
      </c>
      <c r="G22" s="34">
        <v>26</v>
      </c>
      <c r="H22" s="3"/>
      <c r="I22" s="32"/>
      <c r="J22" s="33"/>
      <c r="K22" t="s">
        <v>30</v>
      </c>
    </row>
    <row r="23" spans="1:11" ht="12.75">
      <c r="A23" s="2"/>
      <c r="B23" s="3"/>
      <c r="C23" s="3" t="s">
        <v>31</v>
      </c>
      <c r="D23" s="34">
        <v>3</v>
      </c>
      <c r="E23" s="34">
        <v>3</v>
      </c>
      <c r="F23" s="34">
        <v>4</v>
      </c>
      <c r="G23" s="34">
        <v>5</v>
      </c>
      <c r="H23" s="3"/>
      <c r="I23" s="32"/>
      <c r="J23" s="33"/>
      <c r="K23" t="s">
        <v>32</v>
      </c>
    </row>
    <row r="24" spans="1:11" ht="12.75">
      <c r="A24" s="2"/>
      <c r="B24" s="3"/>
      <c r="C24" s="3" t="s">
        <v>33</v>
      </c>
      <c r="D24" s="34"/>
      <c r="E24" s="34"/>
      <c r="F24" s="34"/>
      <c r="G24" s="34"/>
      <c r="H24" s="3"/>
      <c r="I24" s="32"/>
      <c r="J24" s="33"/>
      <c r="K24" t="s">
        <v>34</v>
      </c>
    </row>
    <row r="25" spans="1:11" ht="12.75">
      <c r="A25" s="2"/>
      <c r="B25" s="3"/>
      <c r="C25" s="3" t="s">
        <v>35</v>
      </c>
      <c r="D25" s="34"/>
      <c r="E25" s="34"/>
      <c r="F25" s="34"/>
      <c r="G25" s="34"/>
      <c r="H25" s="3"/>
      <c r="I25" s="32"/>
      <c r="J25" s="33"/>
      <c r="K25" t="s">
        <v>36</v>
      </c>
    </row>
    <row r="26" spans="1:11" ht="12.75">
      <c r="A26" s="2"/>
      <c r="B26" s="3"/>
      <c r="C26" s="3" t="s">
        <v>37</v>
      </c>
      <c r="D26" s="34"/>
      <c r="E26" s="34"/>
      <c r="F26" s="34"/>
      <c r="G26" s="34"/>
      <c r="H26" s="3"/>
      <c r="I26" s="32"/>
      <c r="J26" s="33"/>
      <c r="K26" t="s">
        <v>38</v>
      </c>
    </row>
    <row r="27" spans="1:11" ht="12.75">
      <c r="A27" s="2"/>
      <c r="B27" s="3"/>
      <c r="C27" s="3" t="s">
        <v>39</v>
      </c>
      <c r="D27" s="34">
        <v>100</v>
      </c>
      <c r="E27" s="34">
        <v>100</v>
      </c>
      <c r="F27" s="34">
        <v>100</v>
      </c>
      <c r="G27" s="34">
        <v>200</v>
      </c>
      <c r="H27" s="35"/>
      <c r="I27" s="32"/>
      <c r="J27" s="33"/>
      <c r="K27" t="s">
        <v>40</v>
      </c>
    </row>
    <row r="28" spans="1:10" ht="12.75">
      <c r="A28" s="2"/>
      <c r="B28" s="3"/>
      <c r="C28" s="3"/>
      <c r="D28" s="34"/>
      <c r="E28" s="34"/>
      <c r="F28" s="34"/>
      <c r="G28" s="34"/>
      <c r="H28" s="3"/>
      <c r="I28" s="36"/>
      <c r="J28" s="21"/>
    </row>
    <row r="29" spans="1:10" ht="12.75">
      <c r="A29" s="22"/>
      <c r="B29" s="37" t="s">
        <v>41</v>
      </c>
      <c r="C29" s="23"/>
      <c r="D29" s="38"/>
      <c r="E29" s="38"/>
      <c r="F29" s="38"/>
      <c r="G29" s="38"/>
      <c r="H29" s="25" t="s">
        <v>42</v>
      </c>
      <c r="I29" s="39">
        <f>SUM(I20:I27)</f>
        <v>0</v>
      </c>
      <c r="J29" s="40"/>
    </row>
    <row r="30" spans="1:10" ht="12.75">
      <c r="A30" s="2"/>
      <c r="B30" s="8"/>
      <c r="C30" s="3"/>
      <c r="D30" s="34"/>
      <c r="E30" s="34"/>
      <c r="F30" s="34"/>
      <c r="G30" s="34"/>
      <c r="H30" s="3"/>
      <c r="I30" s="28"/>
      <c r="J30" s="29"/>
    </row>
    <row r="31" spans="1:10" ht="12.75">
      <c r="A31" s="2"/>
      <c r="B31" s="3"/>
      <c r="C31" s="3"/>
      <c r="D31" s="14"/>
      <c r="E31" s="14"/>
      <c r="F31" s="14"/>
      <c r="G31" s="14"/>
      <c r="H31" s="3"/>
      <c r="I31" s="30"/>
      <c r="J31" s="21"/>
    </row>
    <row r="32" spans="1:11" ht="12.75">
      <c r="A32" s="18" t="s">
        <v>43</v>
      </c>
      <c r="B32" s="5" t="s">
        <v>44</v>
      </c>
      <c r="C32" s="6" t="s">
        <v>45</v>
      </c>
      <c r="D32" s="41"/>
      <c r="E32" s="41"/>
      <c r="F32" s="41"/>
      <c r="G32" s="41"/>
      <c r="H32" s="6"/>
      <c r="I32" s="42"/>
      <c r="J32" s="33"/>
      <c r="K32" t="s">
        <v>46</v>
      </c>
    </row>
    <row r="33" spans="1:11" ht="12.75">
      <c r="A33" s="2"/>
      <c r="B33" s="3"/>
      <c r="C33" s="3" t="s">
        <v>47</v>
      </c>
      <c r="D33" s="43"/>
      <c r="E33" s="43"/>
      <c r="F33" s="43"/>
      <c r="G33" s="43"/>
      <c r="H33" s="3"/>
      <c r="I33" s="42"/>
      <c r="J33" s="33"/>
      <c r="K33" t="s">
        <v>48</v>
      </c>
    </row>
    <row r="34" spans="1:10" ht="12.75">
      <c r="A34" s="2"/>
      <c r="B34" s="3"/>
      <c r="C34" s="3" t="s">
        <v>49</v>
      </c>
      <c r="D34" s="43"/>
      <c r="E34" s="43"/>
      <c r="F34" s="43"/>
      <c r="G34" s="43"/>
      <c r="H34" s="3"/>
      <c r="I34" s="42"/>
      <c r="J34" s="33"/>
    </row>
    <row r="35" spans="1:10" ht="12.75">
      <c r="A35" s="2"/>
      <c r="B35" s="3"/>
      <c r="C35" s="3" t="s">
        <v>50</v>
      </c>
      <c r="D35" s="43"/>
      <c r="E35" s="43"/>
      <c r="F35" s="43"/>
      <c r="G35" s="43"/>
      <c r="H35" s="3"/>
      <c r="I35" s="42"/>
      <c r="J35" s="33"/>
    </row>
    <row r="36" spans="1:10" ht="12.75">
      <c r="A36" s="2"/>
      <c r="B36" s="3"/>
      <c r="C36" s="3" t="s">
        <v>51</v>
      </c>
      <c r="D36" s="43"/>
      <c r="E36" s="43"/>
      <c r="F36" s="43"/>
      <c r="G36" s="43"/>
      <c r="H36" s="3"/>
      <c r="I36" s="42"/>
      <c r="J36" s="33"/>
    </row>
    <row r="37" spans="1:10" ht="12.75">
      <c r="A37" s="2"/>
      <c r="B37" s="3"/>
      <c r="C37" s="3"/>
      <c r="D37" s="43"/>
      <c r="E37" s="43"/>
      <c r="F37" s="43"/>
      <c r="G37" s="43"/>
      <c r="H37" s="3"/>
      <c r="I37" s="36"/>
      <c r="J37" s="33"/>
    </row>
    <row r="38" spans="1:11" ht="12.75">
      <c r="A38" s="2"/>
      <c r="B38" s="3"/>
      <c r="C38" s="3" t="s">
        <v>52</v>
      </c>
      <c r="D38" s="43">
        <v>500</v>
      </c>
      <c r="E38" s="43">
        <v>500</v>
      </c>
      <c r="F38" s="43">
        <v>500</v>
      </c>
      <c r="G38" s="43">
        <v>500</v>
      </c>
      <c r="H38" s="3"/>
      <c r="I38" s="42"/>
      <c r="J38" s="33"/>
      <c r="K38" t="s">
        <v>53</v>
      </c>
    </row>
    <row r="39" spans="1:11" ht="12.75">
      <c r="A39" s="2"/>
      <c r="B39" s="3"/>
      <c r="C39" s="3" t="s">
        <v>54</v>
      </c>
      <c r="D39" s="43">
        <v>600</v>
      </c>
      <c r="E39" s="43">
        <v>600</v>
      </c>
      <c r="F39" s="43">
        <v>900</v>
      </c>
      <c r="G39" s="43">
        <v>900</v>
      </c>
      <c r="H39" s="3"/>
      <c r="I39" s="42"/>
      <c r="J39" s="33"/>
      <c r="K39" t="s">
        <v>55</v>
      </c>
    </row>
    <row r="40" spans="1:10" ht="12.75">
      <c r="A40" s="2"/>
      <c r="B40" s="3"/>
      <c r="C40" s="3" t="s">
        <v>56</v>
      </c>
      <c r="D40" s="43"/>
      <c r="E40" s="43"/>
      <c r="F40" s="43"/>
      <c r="G40" s="43"/>
      <c r="H40" s="3"/>
      <c r="I40" s="42"/>
      <c r="J40" s="33"/>
    </row>
    <row r="41" spans="1:10" ht="12.75">
      <c r="A41" s="2"/>
      <c r="B41" s="3"/>
      <c r="C41" s="3" t="s">
        <v>57</v>
      </c>
      <c r="D41" s="43"/>
      <c r="E41" s="43"/>
      <c r="F41" s="43"/>
      <c r="G41" s="43"/>
      <c r="H41" s="3"/>
      <c r="I41" s="42"/>
      <c r="J41" s="33"/>
    </row>
    <row r="42" spans="1:11" ht="12.75">
      <c r="A42" s="2"/>
      <c r="B42" s="3"/>
      <c r="C42" s="3" t="s">
        <v>58</v>
      </c>
      <c r="D42" s="43"/>
      <c r="E42" s="43"/>
      <c r="F42" s="43"/>
      <c r="G42" s="43">
        <v>500</v>
      </c>
      <c r="H42" s="3"/>
      <c r="I42" s="42"/>
      <c r="J42" s="33"/>
      <c r="K42" t="s">
        <v>59</v>
      </c>
    </row>
    <row r="43" spans="1:11" ht="12.75">
      <c r="A43" s="2"/>
      <c r="B43" s="3"/>
      <c r="C43" s="3" t="s">
        <v>60</v>
      </c>
      <c r="D43" s="43">
        <v>1000</v>
      </c>
      <c r="E43" s="43">
        <v>1000</v>
      </c>
      <c r="F43" s="43">
        <v>1000</v>
      </c>
      <c r="G43" s="43">
        <v>1000</v>
      </c>
      <c r="H43" s="3"/>
      <c r="I43" s="42"/>
      <c r="J43" s="33"/>
      <c r="K43" t="s">
        <v>61</v>
      </c>
    </row>
    <row r="44" spans="1:10" ht="12.75">
      <c r="A44" s="2"/>
      <c r="B44" s="3"/>
      <c r="C44" s="3" t="s">
        <v>62</v>
      </c>
      <c r="D44" s="43"/>
      <c r="E44" s="43"/>
      <c r="F44" s="43"/>
      <c r="G44" s="43"/>
      <c r="H44" s="3"/>
      <c r="I44" s="42"/>
      <c r="J44" s="33"/>
    </row>
    <row r="45" spans="1:11" ht="12.75">
      <c r="A45" s="2"/>
      <c r="B45" s="3"/>
      <c r="C45" s="3" t="s">
        <v>63</v>
      </c>
      <c r="D45" s="43"/>
      <c r="E45" s="43"/>
      <c r="F45" s="43"/>
      <c r="G45" s="43"/>
      <c r="H45" s="3"/>
      <c r="I45" s="42"/>
      <c r="J45" s="33"/>
      <c r="K45" t="s">
        <v>64</v>
      </c>
    </row>
    <row r="46" spans="1:11" ht="12.75">
      <c r="A46" s="2"/>
      <c r="B46" s="3"/>
      <c r="C46" s="3" t="s">
        <v>65</v>
      </c>
      <c r="D46" s="43"/>
      <c r="E46" s="43"/>
      <c r="F46" s="43"/>
      <c r="G46" s="43">
        <v>110</v>
      </c>
      <c r="H46" s="3"/>
      <c r="I46" s="42"/>
      <c r="J46" s="33"/>
      <c r="K46" t="s">
        <v>66</v>
      </c>
    </row>
    <row r="47" spans="1:10" ht="12.75">
      <c r="A47" s="2"/>
      <c r="B47" s="3"/>
      <c r="C47" s="3" t="s">
        <v>67</v>
      </c>
      <c r="D47" s="43"/>
      <c r="E47" s="43"/>
      <c r="F47" s="43"/>
      <c r="G47" s="43"/>
      <c r="H47" s="3"/>
      <c r="I47" s="42"/>
      <c r="J47" s="33"/>
    </row>
    <row r="48" spans="1:10" ht="12.75">
      <c r="A48" s="2"/>
      <c r="B48" s="3"/>
      <c r="C48" s="3" t="s">
        <v>68</v>
      </c>
      <c r="D48" s="43"/>
      <c r="E48" s="43"/>
      <c r="F48" s="43"/>
      <c r="G48" s="43"/>
      <c r="H48" s="3"/>
      <c r="I48" s="42"/>
      <c r="J48" s="33"/>
    </row>
    <row r="49" spans="1:10" ht="12.75">
      <c r="A49" s="2"/>
      <c r="B49" s="3"/>
      <c r="C49" s="3" t="s">
        <v>69</v>
      </c>
      <c r="D49" s="43"/>
      <c r="E49" s="43"/>
      <c r="F49" s="43"/>
      <c r="G49" s="43"/>
      <c r="H49" s="3"/>
      <c r="I49" s="42"/>
      <c r="J49" s="33"/>
    </row>
    <row r="50" spans="1:10" ht="12.75">
      <c r="A50" s="2"/>
      <c r="B50" s="3"/>
      <c r="C50" s="3"/>
      <c r="D50" s="43"/>
      <c r="E50" s="43"/>
      <c r="F50" s="43"/>
      <c r="G50" s="43"/>
      <c r="H50" s="3"/>
      <c r="I50" s="44"/>
      <c r="J50" s="45"/>
    </row>
    <row r="51" spans="1:10" ht="12.75">
      <c r="A51" s="2"/>
      <c r="B51" s="3"/>
      <c r="C51" s="3"/>
      <c r="D51" s="43"/>
      <c r="E51" s="43"/>
      <c r="F51" s="43"/>
      <c r="G51" s="46" t="s">
        <v>70</v>
      </c>
      <c r="H51" s="47"/>
      <c r="I51" s="48">
        <f>SUM(I32:I50)</f>
        <v>0</v>
      </c>
      <c r="J51" s="49"/>
    </row>
    <row r="52" spans="1:10" ht="12.75">
      <c r="A52" s="2"/>
      <c r="B52" s="3"/>
      <c r="C52" s="3"/>
      <c r="D52" s="43"/>
      <c r="E52" s="43"/>
      <c r="F52" s="43"/>
      <c r="G52" s="43"/>
      <c r="H52" s="3"/>
      <c r="I52" s="50"/>
      <c r="J52" s="51"/>
    </row>
    <row r="53" spans="1:11" ht="12.75">
      <c r="A53" s="2"/>
      <c r="B53" s="8" t="s">
        <v>71</v>
      </c>
      <c r="C53" s="3" t="s">
        <v>72</v>
      </c>
      <c r="D53" s="43"/>
      <c r="E53" s="43"/>
      <c r="F53" s="43"/>
      <c r="G53" s="43"/>
      <c r="H53" s="3"/>
      <c r="I53" s="42"/>
      <c r="J53" s="33"/>
      <c r="K53" t="s">
        <v>73</v>
      </c>
    </row>
    <row r="54" spans="1:10" ht="12.75">
      <c r="A54" s="2"/>
      <c r="B54" s="3"/>
      <c r="C54" s="3" t="s">
        <v>47</v>
      </c>
      <c r="D54" s="43"/>
      <c r="E54" s="43"/>
      <c r="F54" s="43"/>
      <c r="G54" s="43"/>
      <c r="H54" s="3"/>
      <c r="I54" s="42"/>
      <c r="J54" s="33"/>
    </row>
    <row r="55" spans="1:10" ht="12.75">
      <c r="A55" s="2"/>
      <c r="B55" s="3"/>
      <c r="C55" s="3" t="s">
        <v>31</v>
      </c>
      <c r="D55" s="43">
        <v>50</v>
      </c>
      <c r="E55" s="43">
        <v>50</v>
      </c>
      <c r="F55" s="43">
        <v>100</v>
      </c>
      <c r="G55" s="43">
        <v>150</v>
      </c>
      <c r="H55" s="3"/>
      <c r="I55" s="42"/>
      <c r="J55" s="33"/>
    </row>
    <row r="56" spans="1:10" ht="12.75">
      <c r="A56" s="2"/>
      <c r="B56" s="3"/>
      <c r="C56" s="3" t="s">
        <v>74</v>
      </c>
      <c r="D56" s="43">
        <v>20</v>
      </c>
      <c r="E56" s="43">
        <v>20</v>
      </c>
      <c r="F56" s="43">
        <v>25</v>
      </c>
      <c r="G56" s="43">
        <v>30</v>
      </c>
      <c r="H56" s="3"/>
      <c r="I56" s="42"/>
      <c r="J56" s="33"/>
    </row>
    <row r="57" spans="1:10" ht="12.75">
      <c r="A57" s="2"/>
      <c r="B57" s="3"/>
      <c r="C57" s="3" t="s">
        <v>50</v>
      </c>
      <c r="D57" s="43"/>
      <c r="E57" s="43"/>
      <c r="F57" s="43"/>
      <c r="G57" s="43"/>
      <c r="H57" s="3"/>
      <c r="I57" s="42"/>
      <c r="J57" s="33"/>
    </row>
    <row r="58" spans="1:10" ht="12.75">
      <c r="A58" s="2"/>
      <c r="B58" s="3"/>
      <c r="C58" s="3"/>
      <c r="D58" s="43"/>
      <c r="E58" s="43"/>
      <c r="F58" s="43"/>
      <c r="G58" s="43"/>
      <c r="H58" s="3"/>
      <c r="I58" s="44"/>
      <c r="J58" s="45"/>
    </row>
    <row r="59" spans="1:10" ht="12.75">
      <c r="A59" s="2"/>
      <c r="B59" s="3"/>
      <c r="C59" s="3"/>
      <c r="D59" s="43"/>
      <c r="E59" s="43"/>
      <c r="F59" s="43"/>
      <c r="G59" s="46" t="s">
        <v>70</v>
      </c>
      <c r="H59" s="52"/>
      <c r="I59" s="48">
        <f>SUM(I53:I58)</f>
        <v>0</v>
      </c>
      <c r="J59" s="49"/>
    </row>
    <row r="60" spans="1:10" ht="12.75">
      <c r="A60" s="2"/>
      <c r="B60" s="3"/>
      <c r="C60" s="3"/>
      <c r="D60" s="43"/>
      <c r="E60" s="43"/>
      <c r="F60" s="43"/>
      <c r="G60" s="14"/>
      <c r="H60" s="3"/>
      <c r="I60" s="42"/>
      <c r="J60" s="33"/>
    </row>
    <row r="61" spans="1:11" ht="12.75">
      <c r="A61" s="2"/>
      <c r="B61" s="8" t="s">
        <v>75</v>
      </c>
      <c r="C61" s="3" t="s">
        <v>72</v>
      </c>
      <c r="D61" s="43"/>
      <c r="E61" s="43"/>
      <c r="F61" s="43"/>
      <c r="G61" s="43"/>
      <c r="H61" s="3"/>
      <c r="I61" s="42"/>
      <c r="J61" s="33"/>
      <c r="K61" t="s">
        <v>73</v>
      </c>
    </row>
    <row r="62" spans="1:10" ht="12.75">
      <c r="A62" s="2"/>
      <c r="B62" s="3"/>
      <c r="C62" s="3" t="s">
        <v>47</v>
      </c>
      <c r="D62" s="43"/>
      <c r="E62" s="43"/>
      <c r="F62" s="43"/>
      <c r="G62" s="43"/>
      <c r="H62" s="3"/>
      <c r="I62" s="42"/>
      <c r="J62" s="33"/>
    </row>
    <row r="63" spans="1:10" ht="12.75">
      <c r="A63" s="2"/>
      <c r="B63" s="3"/>
      <c r="C63" s="3" t="s">
        <v>31</v>
      </c>
      <c r="D63" s="43">
        <v>50</v>
      </c>
      <c r="E63" s="43">
        <v>50</v>
      </c>
      <c r="F63" s="43">
        <v>100</v>
      </c>
      <c r="G63" s="43">
        <v>150</v>
      </c>
      <c r="H63" s="3"/>
      <c r="I63" s="42"/>
      <c r="J63" s="33"/>
    </row>
    <row r="64" spans="1:10" ht="12.75">
      <c r="A64" s="2"/>
      <c r="B64" s="3"/>
      <c r="C64" s="3" t="s">
        <v>74</v>
      </c>
      <c r="D64" s="43">
        <v>20</v>
      </c>
      <c r="E64" s="43">
        <v>20</v>
      </c>
      <c r="F64" s="43">
        <v>25</v>
      </c>
      <c r="G64" s="43">
        <v>30</v>
      </c>
      <c r="H64" s="3"/>
      <c r="I64" s="42"/>
      <c r="J64" s="33"/>
    </row>
    <row r="65" spans="1:10" ht="12.75">
      <c r="A65" s="2"/>
      <c r="B65" s="3"/>
      <c r="C65" s="3" t="s">
        <v>50</v>
      </c>
      <c r="D65" s="43"/>
      <c r="E65" s="43"/>
      <c r="F65" s="43"/>
      <c r="G65" s="43"/>
      <c r="H65" s="3"/>
      <c r="I65" s="42"/>
      <c r="J65" s="33"/>
    </row>
    <row r="66" spans="1:10" ht="12.75">
      <c r="A66" s="2"/>
      <c r="B66" s="3"/>
      <c r="C66" s="3"/>
      <c r="D66" s="43"/>
      <c r="E66" s="43"/>
      <c r="F66" s="43"/>
      <c r="G66" s="43"/>
      <c r="H66" s="3"/>
      <c r="I66" s="44"/>
      <c r="J66" s="45"/>
    </row>
    <row r="67" spans="1:10" ht="12.75">
      <c r="A67" s="2"/>
      <c r="B67" s="3"/>
      <c r="C67" s="3"/>
      <c r="D67" s="43"/>
      <c r="E67" s="43"/>
      <c r="F67" s="43"/>
      <c r="G67" s="46" t="s">
        <v>70</v>
      </c>
      <c r="H67" s="52"/>
      <c r="I67" s="48">
        <f>SUM(I61:I66)</f>
        <v>0</v>
      </c>
      <c r="J67" s="49"/>
    </row>
    <row r="68" spans="1:10" ht="12.75">
      <c r="A68" s="2"/>
      <c r="B68" s="3"/>
      <c r="C68" s="3"/>
      <c r="D68" s="43"/>
      <c r="E68" s="43"/>
      <c r="F68" s="43"/>
      <c r="G68" s="53"/>
      <c r="H68" s="54"/>
      <c r="I68" s="55"/>
      <c r="J68" s="56"/>
    </row>
    <row r="69" spans="1:10" ht="12.75">
      <c r="A69" s="2"/>
      <c r="B69" s="8" t="s">
        <v>76</v>
      </c>
      <c r="C69" s="3" t="s">
        <v>45</v>
      </c>
      <c r="D69" s="43"/>
      <c r="E69" s="43"/>
      <c r="F69" s="43"/>
      <c r="G69" s="53"/>
      <c r="H69" s="54"/>
      <c r="I69" s="55"/>
      <c r="J69" s="56"/>
    </row>
    <row r="70" spans="1:10" ht="12.75">
      <c r="A70" s="2"/>
      <c r="B70" s="3"/>
      <c r="C70" s="3" t="s">
        <v>77</v>
      </c>
      <c r="D70" s="43"/>
      <c r="E70" s="43"/>
      <c r="F70" s="43"/>
      <c r="G70" s="53"/>
      <c r="H70" s="54"/>
      <c r="I70" s="55"/>
      <c r="J70" s="56"/>
    </row>
    <row r="71" spans="1:10" ht="12.75">
      <c r="A71" s="2"/>
      <c r="B71" s="3"/>
      <c r="C71" s="3"/>
      <c r="D71" s="43"/>
      <c r="E71" s="43"/>
      <c r="F71" s="43"/>
      <c r="G71" s="53"/>
      <c r="H71" s="54"/>
      <c r="I71" s="55"/>
      <c r="J71" s="56"/>
    </row>
    <row r="72" spans="1:10" ht="12.75">
      <c r="A72" s="2"/>
      <c r="B72" s="3"/>
      <c r="C72" s="3"/>
      <c r="D72" s="43"/>
      <c r="E72" s="43"/>
      <c r="F72" s="43"/>
      <c r="G72" s="46" t="s">
        <v>70</v>
      </c>
      <c r="H72" s="52"/>
      <c r="I72" s="48">
        <f>SUM(I69:I70)</f>
        <v>0</v>
      </c>
      <c r="J72" s="48"/>
    </row>
    <row r="73" spans="1:10" ht="12.75">
      <c r="A73" s="2"/>
      <c r="B73" s="3"/>
      <c r="C73" s="3"/>
      <c r="D73" s="43"/>
      <c r="E73" s="43"/>
      <c r="F73" s="43"/>
      <c r="G73" s="53"/>
      <c r="H73" s="54"/>
      <c r="I73" s="55"/>
      <c r="J73" s="56"/>
    </row>
    <row r="74" spans="1:10" ht="12.75">
      <c r="A74" s="2"/>
      <c r="B74" s="8" t="s">
        <v>78</v>
      </c>
      <c r="C74" s="3" t="s">
        <v>45</v>
      </c>
      <c r="D74" s="43"/>
      <c r="E74" s="43"/>
      <c r="F74" s="43"/>
      <c r="G74" s="53"/>
      <c r="H74" s="54"/>
      <c r="I74" s="55"/>
      <c r="J74" s="56"/>
    </row>
    <row r="75" spans="1:10" ht="12.75">
      <c r="A75" s="2"/>
      <c r="B75" s="3"/>
      <c r="C75" s="3" t="s">
        <v>77</v>
      </c>
      <c r="D75" s="43"/>
      <c r="E75" s="43"/>
      <c r="F75" s="43"/>
      <c r="G75" s="53"/>
      <c r="H75" s="54"/>
      <c r="I75" s="55"/>
      <c r="J75" s="56"/>
    </row>
    <row r="76" spans="1:10" ht="12.75">
      <c r="A76" s="2"/>
      <c r="B76" s="3"/>
      <c r="C76" s="3"/>
      <c r="D76" s="43"/>
      <c r="E76" s="43"/>
      <c r="F76" s="43"/>
      <c r="G76" s="53"/>
      <c r="H76" s="54"/>
      <c r="I76" s="55"/>
      <c r="J76" s="56"/>
    </row>
    <row r="77" spans="1:10" ht="12.75">
      <c r="A77" s="2"/>
      <c r="B77" s="3"/>
      <c r="C77" s="3"/>
      <c r="D77" s="43"/>
      <c r="E77" s="43"/>
      <c r="F77" s="43"/>
      <c r="G77" s="46" t="s">
        <v>70</v>
      </c>
      <c r="H77" s="52"/>
      <c r="I77" s="48">
        <f>SUM(I74:I75)</f>
        <v>0</v>
      </c>
      <c r="J77" s="48"/>
    </row>
    <row r="78" spans="1:10" ht="12.75">
      <c r="A78" s="2"/>
      <c r="B78" s="3"/>
      <c r="C78" s="3"/>
      <c r="D78" s="43"/>
      <c r="E78" s="43"/>
      <c r="F78" s="43"/>
      <c r="G78" s="14"/>
      <c r="H78" s="3"/>
      <c r="I78" s="42"/>
      <c r="J78" s="33"/>
    </row>
    <row r="79" spans="1:10" ht="12.75">
      <c r="A79" s="2"/>
      <c r="B79" s="8" t="s">
        <v>79</v>
      </c>
      <c r="C79" s="3" t="s">
        <v>80</v>
      </c>
      <c r="D79" s="43">
        <v>100</v>
      </c>
      <c r="E79" s="43">
        <v>80</v>
      </c>
      <c r="F79" s="43">
        <v>100</v>
      </c>
      <c r="G79" s="43">
        <v>200</v>
      </c>
      <c r="H79" s="3"/>
      <c r="I79" s="42"/>
      <c r="J79" s="33"/>
    </row>
    <row r="80" spans="1:10" ht="12.75">
      <c r="A80" s="2"/>
      <c r="B80" s="8"/>
      <c r="C80" s="3" t="s">
        <v>81</v>
      </c>
      <c r="D80" s="43"/>
      <c r="E80" s="43"/>
      <c r="F80" s="43"/>
      <c r="G80" s="43"/>
      <c r="H80" s="3"/>
      <c r="I80" s="42"/>
      <c r="J80" s="33"/>
    </row>
    <row r="81" spans="1:10" ht="12.75">
      <c r="A81" s="2"/>
      <c r="B81" s="3"/>
      <c r="C81" s="3" t="s">
        <v>82</v>
      </c>
      <c r="D81" s="43"/>
      <c r="E81" s="43"/>
      <c r="F81" s="43"/>
      <c r="G81" s="43"/>
      <c r="H81" s="3"/>
      <c r="I81" s="42"/>
      <c r="J81" s="33"/>
    </row>
    <row r="82" spans="1:10" ht="12.75">
      <c r="A82" s="2"/>
      <c r="B82" s="3"/>
      <c r="C82" s="3" t="s">
        <v>83</v>
      </c>
      <c r="D82" s="43"/>
      <c r="E82" s="43"/>
      <c r="F82" s="43"/>
      <c r="G82" s="43"/>
      <c r="H82" s="3"/>
      <c r="I82" s="42"/>
      <c r="J82" s="33"/>
    </row>
    <row r="83" spans="1:10" ht="12.75">
      <c r="A83" s="2"/>
      <c r="B83" s="3"/>
      <c r="C83" s="3" t="s">
        <v>45</v>
      </c>
      <c r="D83" s="43"/>
      <c r="E83" s="43"/>
      <c r="F83" s="43"/>
      <c r="G83" s="43"/>
      <c r="H83" s="3"/>
      <c r="I83" s="42"/>
      <c r="J83" s="33"/>
    </row>
    <row r="84" spans="1:10" ht="12.75">
      <c r="A84" s="2"/>
      <c r="B84" s="3"/>
      <c r="C84" s="3"/>
      <c r="D84" s="43"/>
      <c r="E84" s="43"/>
      <c r="F84" s="43"/>
      <c r="G84" s="43"/>
      <c r="H84" s="3"/>
      <c r="I84" s="44"/>
      <c r="J84" s="45"/>
    </row>
    <row r="85" spans="1:10" ht="12.75">
      <c r="A85" s="2"/>
      <c r="B85" s="3"/>
      <c r="C85" s="3"/>
      <c r="D85" s="43"/>
      <c r="E85" s="43"/>
      <c r="F85" s="43"/>
      <c r="G85" s="46" t="s">
        <v>70</v>
      </c>
      <c r="H85" s="52"/>
      <c r="I85" s="48">
        <f>SUM(I79:I84)</f>
        <v>0</v>
      </c>
      <c r="J85" s="49"/>
    </row>
    <row r="86" spans="1:10" ht="12.75">
      <c r="A86" s="2"/>
      <c r="B86" s="3"/>
      <c r="C86" s="3"/>
      <c r="D86" s="43"/>
      <c r="E86" s="43"/>
      <c r="F86" s="43"/>
      <c r="G86" s="43"/>
      <c r="H86" s="3"/>
      <c r="I86" s="36"/>
      <c r="J86" s="33"/>
    </row>
    <row r="87" spans="1:10" ht="12.75">
      <c r="A87" s="2"/>
      <c r="B87" s="8" t="s">
        <v>84</v>
      </c>
      <c r="C87" s="3" t="s">
        <v>85</v>
      </c>
      <c r="D87" s="43"/>
      <c r="E87" s="43"/>
      <c r="F87" s="43"/>
      <c r="G87" s="43"/>
      <c r="H87" s="3"/>
      <c r="I87" s="42"/>
      <c r="J87" s="33"/>
    </row>
    <row r="88" spans="1:10" ht="12.75">
      <c r="A88" s="2"/>
      <c r="B88" s="3"/>
      <c r="C88" s="3" t="s">
        <v>50</v>
      </c>
      <c r="D88" s="43"/>
      <c r="E88" s="43"/>
      <c r="F88" s="43"/>
      <c r="G88" s="43"/>
      <c r="H88" s="3"/>
      <c r="I88" s="42"/>
      <c r="J88" s="33"/>
    </row>
    <row r="89" spans="1:10" ht="12.75">
      <c r="A89" s="2"/>
      <c r="B89" s="3"/>
      <c r="C89" s="3" t="s">
        <v>86</v>
      </c>
      <c r="D89" s="43"/>
      <c r="E89" s="43"/>
      <c r="F89" s="43"/>
      <c r="G89" s="43"/>
      <c r="H89" s="3"/>
      <c r="I89" s="42"/>
      <c r="J89" s="33"/>
    </row>
    <row r="90" spans="1:10" ht="12.75">
      <c r="A90" s="2"/>
      <c r="B90" s="3"/>
      <c r="C90" s="3" t="s">
        <v>45</v>
      </c>
      <c r="D90" s="43"/>
      <c r="E90" s="43"/>
      <c r="F90" s="43"/>
      <c r="G90" s="43"/>
      <c r="H90" s="3"/>
      <c r="I90" s="42"/>
      <c r="J90" s="33"/>
    </row>
    <row r="91" spans="1:10" ht="12.75">
      <c r="A91" s="2"/>
      <c r="B91" s="3"/>
      <c r="C91" s="3"/>
      <c r="D91" s="43"/>
      <c r="E91" s="43"/>
      <c r="F91" s="43"/>
      <c r="G91" s="43"/>
      <c r="H91" s="3"/>
      <c r="I91" s="44"/>
      <c r="J91" s="45"/>
    </row>
    <row r="92" spans="1:10" ht="12.75">
      <c r="A92" s="2"/>
      <c r="B92" s="3"/>
      <c r="C92" s="3"/>
      <c r="D92" s="43"/>
      <c r="E92" s="43"/>
      <c r="F92" s="43"/>
      <c r="G92" s="57" t="s">
        <v>70</v>
      </c>
      <c r="H92" s="52"/>
      <c r="I92" s="48">
        <f>SUM(I87:I91)</f>
        <v>0</v>
      </c>
      <c r="J92" s="48"/>
    </row>
    <row r="93" spans="1:10" ht="12.75">
      <c r="A93" s="2"/>
      <c r="B93" s="3"/>
      <c r="C93" s="3"/>
      <c r="D93" s="43"/>
      <c r="E93" s="43"/>
      <c r="F93" s="43"/>
      <c r="G93" s="43"/>
      <c r="H93" s="3"/>
      <c r="I93" s="36"/>
      <c r="J93" s="33"/>
    </row>
    <row r="94" spans="1:10" ht="12.75">
      <c r="A94" s="2"/>
      <c r="B94" s="3"/>
      <c r="C94" s="3"/>
      <c r="D94" s="43"/>
      <c r="E94" s="43"/>
      <c r="F94" s="43"/>
      <c r="G94" s="43"/>
      <c r="H94" s="3"/>
      <c r="I94" s="36"/>
      <c r="J94" s="33"/>
    </row>
    <row r="95" spans="1:10" ht="12.75">
      <c r="A95" s="22"/>
      <c r="B95" s="37" t="s">
        <v>87</v>
      </c>
      <c r="C95" s="23"/>
      <c r="D95" s="58"/>
      <c r="E95" s="58"/>
      <c r="F95" s="58"/>
      <c r="G95" s="58"/>
      <c r="H95" s="25" t="s">
        <v>88</v>
      </c>
      <c r="I95" s="48">
        <f>SUM(I51,I59,I67,I72,I77,K68,K91,I85,I92)</f>
        <v>0</v>
      </c>
      <c r="J95" s="48"/>
    </row>
    <row r="96" spans="10:11" ht="12.75">
      <c r="J96" s="59"/>
      <c r="K96" t="s">
        <v>89</v>
      </c>
    </row>
    <row r="97" spans="1:11" ht="12.75">
      <c r="A97" s="16" t="s">
        <v>90</v>
      </c>
      <c r="B97" s="8" t="s">
        <v>17</v>
      </c>
      <c r="C97" s="60"/>
      <c r="D97" s="61">
        <v>0.04</v>
      </c>
      <c r="E97" s="3" t="s">
        <v>91</v>
      </c>
      <c r="F97" s="3"/>
      <c r="G97" s="3"/>
      <c r="H97" s="3" t="s">
        <v>92</v>
      </c>
      <c r="I97" s="35">
        <f>+C97*I15+C98*I16</f>
        <v>0</v>
      </c>
      <c r="J97" s="62"/>
      <c r="K97" t="s">
        <v>93</v>
      </c>
    </row>
    <row r="98" spans="1:11" ht="12.75">
      <c r="A98" s="2"/>
      <c r="B98" s="8" t="s">
        <v>19</v>
      </c>
      <c r="C98" s="63">
        <f>+C97*D98</f>
        <v>0</v>
      </c>
      <c r="D98" s="61">
        <v>0.7</v>
      </c>
      <c r="E98" s="3" t="s">
        <v>94</v>
      </c>
      <c r="F98" s="3"/>
      <c r="G98" s="3"/>
      <c r="H98" s="3" t="s">
        <v>95</v>
      </c>
      <c r="I98" s="35">
        <f>+I97/(1+D97)</f>
        <v>0</v>
      </c>
      <c r="J98" s="62"/>
      <c r="K98" t="s">
        <v>96</v>
      </c>
    </row>
    <row r="99" spans="1:11" ht="12.75">
      <c r="A99" s="2"/>
      <c r="B99" s="8" t="s">
        <v>97</v>
      </c>
      <c r="C99" s="35">
        <f>+C97*2</f>
        <v>0</v>
      </c>
      <c r="D99" s="61"/>
      <c r="E99" s="3"/>
      <c r="F99" s="3"/>
      <c r="G99" s="3"/>
      <c r="H99" s="3" t="s">
        <v>98</v>
      </c>
      <c r="I99" s="35">
        <f>+(I17*I29)+I95</f>
        <v>0</v>
      </c>
      <c r="J99" s="62"/>
      <c r="K99" t="s">
        <v>99</v>
      </c>
    </row>
    <row r="100" spans="1:11" ht="12.75">
      <c r="A100" s="64"/>
      <c r="B100" s="65"/>
      <c r="C100" s="66"/>
      <c r="D100" s="65"/>
      <c r="E100" s="65"/>
      <c r="F100" s="65"/>
      <c r="G100" s="65"/>
      <c r="H100" s="67" t="s">
        <v>100</v>
      </c>
      <c r="I100" s="68">
        <f>I98-I99</f>
        <v>0</v>
      </c>
      <c r="J100" s="69"/>
      <c r="K100" t="s">
        <v>101</v>
      </c>
    </row>
    <row r="101" spans="6:7" ht="12.75">
      <c r="F101" s="70"/>
      <c r="G101" s="70"/>
    </row>
    <row r="102" ht="12.75">
      <c r="G102" s="71"/>
    </row>
    <row r="106" ht="12.75">
      <c r="D106" s="70"/>
    </row>
    <row r="107" ht="12.75">
      <c r="D107" s="72"/>
    </row>
    <row r="108" ht="12.75">
      <c r="D108" s="70"/>
    </row>
  </sheetData>
  <sheetProtection selectLockedCells="1" selectUnlockedCells="1"/>
  <printOptions/>
  <pageMargins left="0.7479166666666667" right="0.7479166666666667" top="0.5798611111111112" bottom="0.5798611111111112" header="0.5118055555555555" footer="0.5118055555555555"/>
  <pageSetup fitToHeight="1" fitToWidth="1" horizontalDpi="300" verticalDpi="300" orientation="portrait"/>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101"/>
  <sheetViews>
    <sheetView workbookViewId="0" topLeftCell="A1">
      <selection activeCell="C86" sqref="C86"/>
    </sheetView>
  </sheetViews>
  <sheetFormatPr defaultColWidth="9.140625" defaultRowHeight="12.75"/>
  <cols>
    <col min="1" max="1" width="12.7109375" style="0" customWidth="1"/>
    <col min="2" max="2" width="18.57421875" style="0" customWidth="1"/>
    <col min="3" max="3" width="15.421875" style="0" customWidth="1"/>
    <col min="4" max="4" width="12.421875" style="0" customWidth="1"/>
    <col min="6" max="6" width="9.28125" style="0" customWidth="1"/>
    <col min="7" max="7" width="10.140625" style="0" customWidth="1"/>
    <col min="8" max="8" width="11.57421875" style="0" customWidth="1"/>
    <col min="11" max="11" width="9.8515625" style="0" customWidth="1"/>
    <col min="13" max="13" width="20.8515625" style="0" customWidth="1"/>
    <col min="14" max="14" width="11.57421875" style="0" customWidth="1"/>
  </cols>
  <sheetData>
    <row r="1" spans="1:11" ht="12.75">
      <c r="A1" s="2"/>
      <c r="B1" s="3"/>
      <c r="C1" s="3"/>
      <c r="D1" s="4"/>
      <c r="E1" s="5" t="s">
        <v>8</v>
      </c>
      <c r="F1" s="6"/>
      <c r="G1" s="7"/>
      <c r="H1" s="8"/>
      <c r="I1" s="9" t="s">
        <v>9</v>
      </c>
      <c r="J1" s="10" t="s">
        <v>102</v>
      </c>
      <c r="K1" s="11" t="s">
        <v>10</v>
      </c>
    </row>
    <row r="2" spans="1:10" ht="12.75">
      <c r="A2" s="2"/>
      <c r="B2" s="3"/>
      <c r="C2" s="3"/>
      <c r="D2" s="12"/>
      <c r="E2" s="3"/>
      <c r="F2" s="3"/>
      <c r="G2" s="13"/>
      <c r="H2" s="3"/>
      <c r="I2" s="14"/>
      <c r="J2" s="15"/>
    </row>
    <row r="3" spans="1:10" ht="12.75">
      <c r="A3" s="2"/>
      <c r="B3" s="3"/>
      <c r="C3" s="3"/>
      <c r="D3" s="17" t="s">
        <v>12</v>
      </c>
      <c r="E3" s="17" t="s">
        <v>13</v>
      </c>
      <c r="F3" s="17" t="s">
        <v>14</v>
      </c>
      <c r="G3" s="17" t="s">
        <v>15</v>
      </c>
      <c r="H3" s="3"/>
      <c r="I3" s="14"/>
      <c r="J3" s="15"/>
    </row>
    <row r="4" spans="1:10" ht="12.75">
      <c r="A4" s="2"/>
      <c r="B4" s="3"/>
      <c r="C4" s="3"/>
      <c r="D4" s="14"/>
      <c r="E4" s="14"/>
      <c r="F4" s="14"/>
      <c r="G4" s="14"/>
      <c r="H4" s="3"/>
      <c r="I4" s="14"/>
      <c r="J4" s="15"/>
    </row>
    <row r="5" spans="1:10" ht="12.75">
      <c r="A5" s="18" t="s">
        <v>16</v>
      </c>
      <c r="B5" s="6"/>
      <c r="C5" s="6" t="s">
        <v>17</v>
      </c>
      <c r="D5" s="19">
        <v>350</v>
      </c>
      <c r="E5" s="19">
        <v>200</v>
      </c>
      <c r="F5" s="19">
        <v>170</v>
      </c>
      <c r="G5" s="19">
        <v>200</v>
      </c>
      <c r="H5" s="6"/>
      <c r="I5" s="36">
        <v>200</v>
      </c>
      <c r="J5" s="21"/>
    </row>
    <row r="6" spans="1:10" ht="12.75">
      <c r="A6" s="2"/>
      <c r="B6" s="3"/>
      <c r="C6" s="3" t="s">
        <v>19</v>
      </c>
      <c r="D6" s="14">
        <v>100</v>
      </c>
      <c r="E6" s="14">
        <v>50</v>
      </c>
      <c r="F6" s="14">
        <v>80</v>
      </c>
      <c r="G6" s="14">
        <v>50</v>
      </c>
      <c r="H6" s="3"/>
      <c r="I6" s="36">
        <v>50</v>
      </c>
      <c r="J6" s="21"/>
    </row>
    <row r="7" spans="1:10" ht="12.75">
      <c r="A7" s="22"/>
      <c r="B7" s="23"/>
      <c r="C7" s="23" t="s">
        <v>21</v>
      </c>
      <c r="D7" s="24">
        <f>SUM(D5:D6)</f>
        <v>450</v>
      </c>
      <c r="E7" s="24">
        <f>SUM(E5:E6)</f>
        <v>250</v>
      </c>
      <c r="F7" s="24">
        <f>SUM(F5:F6)</f>
        <v>250</v>
      </c>
      <c r="G7" s="24">
        <f>SUM(G5:G6)</f>
        <v>250</v>
      </c>
      <c r="H7" s="25" t="s">
        <v>22</v>
      </c>
      <c r="I7" s="73">
        <f>I5+I6</f>
        <v>250</v>
      </c>
      <c r="J7" s="74"/>
    </row>
    <row r="8" spans="1:10" ht="12.75">
      <c r="A8" s="2"/>
      <c r="B8" s="3"/>
      <c r="C8" s="3"/>
      <c r="D8" s="14"/>
      <c r="E8" s="14"/>
      <c r="F8" s="14"/>
      <c r="G8" s="14"/>
      <c r="H8" s="3"/>
      <c r="I8" s="28"/>
      <c r="J8" s="29"/>
    </row>
    <row r="9" spans="1:10" ht="12.75">
      <c r="A9" s="2"/>
      <c r="B9" s="3"/>
      <c r="C9" s="3"/>
      <c r="D9" s="14"/>
      <c r="E9" s="14"/>
      <c r="F9" s="14"/>
      <c r="G9" s="14"/>
      <c r="H9" s="3"/>
      <c r="I9" s="30"/>
      <c r="J9" s="21"/>
    </row>
    <row r="10" spans="1:10" ht="12.75">
      <c r="A10" s="18" t="s">
        <v>103</v>
      </c>
      <c r="B10" s="6"/>
      <c r="C10" s="6" t="s">
        <v>25</v>
      </c>
      <c r="D10" s="31">
        <v>10</v>
      </c>
      <c r="E10" s="31">
        <v>10</v>
      </c>
      <c r="F10" s="31">
        <v>10</v>
      </c>
      <c r="G10" s="31">
        <v>10</v>
      </c>
      <c r="H10" s="6"/>
      <c r="I10" s="32">
        <v>10</v>
      </c>
      <c r="J10" s="21"/>
    </row>
    <row r="11" spans="1:10" ht="12.75">
      <c r="A11" s="16"/>
      <c r="B11" s="3"/>
      <c r="C11" s="3" t="s">
        <v>104</v>
      </c>
      <c r="D11" s="34"/>
      <c r="E11" s="34"/>
      <c r="F11" s="34"/>
      <c r="G11" s="34"/>
      <c r="H11" s="3"/>
      <c r="I11" s="32"/>
      <c r="J11" s="21"/>
    </row>
    <row r="12" spans="1:10" ht="12.75">
      <c r="A12" s="16"/>
      <c r="B12" s="3"/>
      <c r="C12" s="3" t="s">
        <v>27</v>
      </c>
      <c r="D12" s="34">
        <v>5</v>
      </c>
      <c r="E12" s="34">
        <v>5</v>
      </c>
      <c r="F12" s="34">
        <v>5</v>
      </c>
      <c r="G12" s="34">
        <v>5</v>
      </c>
      <c r="H12" s="3"/>
      <c r="I12" s="32">
        <v>5</v>
      </c>
      <c r="J12" s="21"/>
    </row>
    <row r="13" spans="1:11" ht="12.75">
      <c r="A13" s="16"/>
      <c r="B13" s="3"/>
      <c r="C13" s="3" t="s">
        <v>29</v>
      </c>
      <c r="D13" s="34">
        <v>5</v>
      </c>
      <c r="E13" s="34">
        <v>5</v>
      </c>
      <c r="F13" s="34">
        <v>10</v>
      </c>
      <c r="G13" s="34">
        <v>12</v>
      </c>
      <c r="H13" s="3"/>
      <c r="I13" s="32">
        <v>26</v>
      </c>
      <c r="J13" s="21"/>
      <c r="K13" t="s">
        <v>105</v>
      </c>
    </row>
    <row r="14" spans="1:10" ht="12.75">
      <c r="A14" s="16"/>
      <c r="B14" s="3"/>
      <c r="C14" s="3" t="s">
        <v>106</v>
      </c>
      <c r="D14" s="34"/>
      <c r="E14" s="34"/>
      <c r="F14" s="34"/>
      <c r="G14" s="34"/>
      <c r="H14" s="3"/>
      <c r="I14" s="32"/>
      <c r="J14" s="21"/>
    </row>
    <row r="15" spans="1:10" ht="12.75">
      <c r="A15" s="16"/>
      <c r="B15" s="3"/>
      <c r="C15" s="3" t="s">
        <v>107</v>
      </c>
      <c r="D15" s="34"/>
      <c r="E15" s="34"/>
      <c r="F15" s="34"/>
      <c r="G15" s="34"/>
      <c r="H15" s="3"/>
      <c r="I15" s="32"/>
      <c r="J15" s="21"/>
    </row>
    <row r="16" spans="1:10" ht="12.75">
      <c r="A16" s="2"/>
      <c r="B16" s="3"/>
      <c r="C16" s="3" t="s">
        <v>31</v>
      </c>
      <c r="D16" s="34">
        <v>3</v>
      </c>
      <c r="E16" s="34">
        <v>3</v>
      </c>
      <c r="F16" s="34">
        <v>3</v>
      </c>
      <c r="G16" s="34">
        <v>3</v>
      </c>
      <c r="H16" s="3"/>
      <c r="I16" s="32">
        <v>3</v>
      </c>
      <c r="J16" s="21"/>
    </row>
    <row r="17" spans="1:10" ht="12.75">
      <c r="A17" s="2"/>
      <c r="B17" s="3"/>
      <c r="C17" s="3" t="s">
        <v>33</v>
      </c>
      <c r="D17" s="34"/>
      <c r="E17" s="34"/>
      <c r="F17" s="34"/>
      <c r="G17" s="34"/>
      <c r="H17" s="3"/>
      <c r="I17" s="32"/>
      <c r="J17" s="21"/>
    </row>
    <row r="18" spans="1:13" ht="12.75">
      <c r="A18" s="2"/>
      <c r="B18" s="3"/>
      <c r="C18" s="3" t="s">
        <v>35</v>
      </c>
      <c r="D18" s="34"/>
      <c r="E18" s="34"/>
      <c r="F18" s="34"/>
      <c r="G18" s="34">
        <v>2.2</v>
      </c>
      <c r="H18" s="3"/>
      <c r="I18" s="32">
        <v>2.2</v>
      </c>
      <c r="J18" s="21"/>
      <c r="K18" t="s">
        <v>108</v>
      </c>
      <c r="M18" t="s">
        <v>109</v>
      </c>
    </row>
    <row r="19" spans="1:10" ht="12.75">
      <c r="A19" s="2"/>
      <c r="B19" s="3"/>
      <c r="C19" s="3" t="s">
        <v>110</v>
      </c>
      <c r="D19" s="34"/>
      <c r="E19" s="34"/>
      <c r="F19" s="34"/>
      <c r="G19" s="34"/>
      <c r="H19" s="3"/>
      <c r="I19" s="32"/>
      <c r="J19" s="21"/>
    </row>
    <row r="20" spans="1:15" ht="12.75">
      <c r="A20" s="2"/>
      <c r="B20" s="3"/>
      <c r="C20" s="3" t="s">
        <v>84</v>
      </c>
      <c r="D20" s="34">
        <v>1</v>
      </c>
      <c r="E20" s="34">
        <v>1</v>
      </c>
      <c r="F20" s="34">
        <v>1</v>
      </c>
      <c r="G20" s="34">
        <v>1</v>
      </c>
      <c r="H20" s="3"/>
      <c r="I20" s="32">
        <v>1</v>
      </c>
      <c r="J20" s="21"/>
      <c r="M20" t="s">
        <v>111</v>
      </c>
      <c r="O20" t="s">
        <v>112</v>
      </c>
    </row>
    <row r="21" spans="1:15" ht="12.75">
      <c r="A21" s="2"/>
      <c r="B21" s="3"/>
      <c r="C21" s="3" t="s">
        <v>113</v>
      </c>
      <c r="D21" s="34"/>
      <c r="E21" s="34"/>
      <c r="F21" s="34"/>
      <c r="G21" s="34"/>
      <c r="H21" s="35"/>
      <c r="I21" s="32"/>
      <c r="J21" s="21"/>
      <c r="M21" t="s">
        <v>114</v>
      </c>
      <c r="N21">
        <v>400</v>
      </c>
      <c r="O21">
        <v>100</v>
      </c>
    </row>
    <row r="22" spans="1:15" ht="12.75">
      <c r="A22" s="2"/>
      <c r="B22" s="3"/>
      <c r="C22" s="3"/>
      <c r="D22" s="34"/>
      <c r="E22" s="34"/>
      <c r="F22" s="34"/>
      <c r="G22" s="34"/>
      <c r="H22" s="75"/>
      <c r="I22" s="32"/>
      <c r="J22" s="21"/>
      <c r="M22" t="s">
        <v>115</v>
      </c>
      <c r="N22">
        <v>180</v>
      </c>
      <c r="O22">
        <v>45</v>
      </c>
    </row>
    <row r="23" spans="1:15" ht="12.75">
      <c r="A23" s="2"/>
      <c r="B23" s="3"/>
      <c r="C23" s="3"/>
      <c r="D23" s="34"/>
      <c r="E23" s="34"/>
      <c r="F23" s="34"/>
      <c r="G23" s="34"/>
      <c r="H23" s="3"/>
      <c r="I23" s="36"/>
      <c r="J23" s="21"/>
      <c r="M23" t="s">
        <v>116</v>
      </c>
      <c r="N23">
        <v>1440</v>
      </c>
      <c r="O23">
        <v>360</v>
      </c>
    </row>
    <row r="24" spans="1:10" ht="12.75">
      <c r="A24" s="22"/>
      <c r="B24" s="37" t="s">
        <v>21</v>
      </c>
      <c r="C24" s="23"/>
      <c r="D24" s="38"/>
      <c r="E24" s="38"/>
      <c r="F24" s="38"/>
      <c r="G24" s="38"/>
      <c r="H24" s="25" t="s">
        <v>42</v>
      </c>
      <c r="I24" s="76">
        <f>SUM(I10:I22)</f>
        <v>47.2</v>
      </c>
      <c r="J24" s="74"/>
    </row>
    <row r="25" spans="1:10" ht="12.75">
      <c r="A25" s="2"/>
      <c r="B25" s="8"/>
      <c r="C25" s="3"/>
      <c r="D25" s="34"/>
      <c r="E25" s="34"/>
      <c r="F25" s="34"/>
      <c r="G25" s="34"/>
      <c r="H25" s="3"/>
      <c r="I25" s="28"/>
      <c r="J25" s="29"/>
    </row>
    <row r="26" spans="1:13" ht="12.75">
      <c r="A26" s="2"/>
      <c r="B26" s="3"/>
      <c r="C26" s="3"/>
      <c r="D26" s="14"/>
      <c r="E26" s="14"/>
      <c r="F26" s="14"/>
      <c r="G26" s="14"/>
      <c r="H26" s="3"/>
      <c r="I26" s="30"/>
      <c r="J26" s="21"/>
      <c r="M26" t="s">
        <v>117</v>
      </c>
    </row>
    <row r="27" spans="1:15" ht="12.75">
      <c r="A27" s="18" t="s">
        <v>43</v>
      </c>
      <c r="B27" s="5" t="s">
        <v>44</v>
      </c>
      <c r="C27" s="6" t="s">
        <v>45</v>
      </c>
      <c r="D27" s="41"/>
      <c r="E27" s="41"/>
      <c r="F27" s="41"/>
      <c r="G27" s="41"/>
      <c r="H27" s="6"/>
      <c r="I27" s="42"/>
      <c r="J27" s="21"/>
      <c r="M27" t="s">
        <v>116</v>
      </c>
      <c r="N27">
        <v>1440</v>
      </c>
      <c r="O27">
        <v>360</v>
      </c>
    </row>
    <row r="28" spans="1:10" ht="12.75">
      <c r="A28" s="2"/>
      <c r="B28" s="3"/>
      <c r="C28" s="3" t="s">
        <v>47</v>
      </c>
      <c r="D28" s="43"/>
      <c r="E28" s="43"/>
      <c r="F28" s="43"/>
      <c r="G28" s="43"/>
      <c r="H28" s="3"/>
      <c r="I28" s="42"/>
      <c r="J28" s="21"/>
    </row>
    <row r="29" spans="1:13" ht="12.75">
      <c r="A29" s="2"/>
      <c r="B29" s="3"/>
      <c r="C29" s="3" t="s">
        <v>49</v>
      </c>
      <c r="D29" s="43"/>
      <c r="E29" s="43"/>
      <c r="F29" s="43"/>
      <c r="G29" s="43"/>
      <c r="H29" s="3"/>
      <c r="I29" s="42"/>
      <c r="J29" s="21"/>
      <c r="M29" t="s">
        <v>76</v>
      </c>
    </row>
    <row r="30" spans="1:15" ht="12.75">
      <c r="A30" s="2"/>
      <c r="B30" s="3"/>
      <c r="C30" s="3" t="s">
        <v>118</v>
      </c>
      <c r="D30" s="43">
        <v>100</v>
      </c>
      <c r="E30" s="43">
        <v>100</v>
      </c>
      <c r="F30" s="43">
        <v>100</v>
      </c>
      <c r="G30" s="43">
        <v>100</v>
      </c>
      <c r="H30" s="3"/>
      <c r="I30" s="42"/>
      <c r="J30" s="21"/>
      <c r="M30" t="s">
        <v>119</v>
      </c>
      <c r="N30">
        <v>960</v>
      </c>
      <c r="O30">
        <v>240</v>
      </c>
    </row>
    <row r="31" spans="1:10" ht="12.75">
      <c r="A31" s="2"/>
      <c r="B31" s="3"/>
      <c r="C31" s="3" t="s">
        <v>50</v>
      </c>
      <c r="D31" s="43"/>
      <c r="E31" s="43"/>
      <c r="F31" s="43"/>
      <c r="G31" s="43"/>
      <c r="H31" s="3"/>
      <c r="I31" s="42"/>
      <c r="J31" s="21"/>
    </row>
    <row r="32" spans="1:15" ht="12.75">
      <c r="A32" s="2"/>
      <c r="B32" s="3"/>
      <c r="C32" s="3" t="s">
        <v>51</v>
      </c>
      <c r="D32" s="43"/>
      <c r="E32" s="43"/>
      <c r="F32" s="43"/>
      <c r="G32" s="43"/>
      <c r="H32" s="3"/>
      <c r="I32" s="42"/>
      <c r="J32" s="21"/>
      <c r="M32" t="s">
        <v>78</v>
      </c>
      <c r="N32">
        <v>480</v>
      </c>
      <c r="O32">
        <v>120</v>
      </c>
    </row>
    <row r="33" spans="1:10" ht="12.75">
      <c r="A33" s="2"/>
      <c r="B33" s="3"/>
      <c r="C33" s="3" t="s">
        <v>120</v>
      </c>
      <c r="D33" s="43"/>
      <c r="E33" s="43"/>
      <c r="F33" s="43"/>
      <c r="G33" s="43"/>
      <c r="H33" s="3"/>
      <c r="I33" s="42"/>
      <c r="J33" s="21"/>
    </row>
    <row r="34" spans="1:10" ht="12.75">
      <c r="A34" s="2"/>
      <c r="B34" s="3"/>
      <c r="C34" s="54" t="s">
        <v>121</v>
      </c>
      <c r="D34" s="43"/>
      <c r="E34" s="43"/>
      <c r="F34" s="43"/>
      <c r="G34" s="43"/>
      <c r="H34" s="3"/>
      <c r="I34" s="42"/>
      <c r="J34" s="21"/>
    </row>
    <row r="35" spans="1:10" ht="12.75">
      <c r="A35" s="2"/>
      <c r="B35" s="3"/>
      <c r="C35" s="3" t="s">
        <v>122</v>
      </c>
      <c r="D35" s="43"/>
      <c r="E35" s="43"/>
      <c r="F35" s="43"/>
      <c r="G35" s="43"/>
      <c r="H35" s="3"/>
      <c r="I35" s="42"/>
      <c r="J35" s="21"/>
    </row>
    <row r="36" spans="1:10" ht="12.75">
      <c r="A36" s="2"/>
      <c r="B36" s="3"/>
      <c r="C36" s="3"/>
      <c r="D36" s="43"/>
      <c r="E36" s="43"/>
      <c r="F36" s="43"/>
      <c r="G36" s="43"/>
      <c r="H36" s="3"/>
      <c r="I36" s="36"/>
      <c r="J36" s="21"/>
    </row>
    <row r="37" spans="1:10" ht="12.75">
      <c r="A37" s="2"/>
      <c r="B37" s="3"/>
      <c r="C37" s="3" t="s">
        <v>52</v>
      </c>
      <c r="D37" s="43">
        <v>500</v>
      </c>
      <c r="E37" s="43">
        <v>500</v>
      </c>
      <c r="F37" s="43">
        <v>500</v>
      </c>
      <c r="G37" s="43">
        <v>500</v>
      </c>
      <c r="H37" s="3"/>
      <c r="I37" s="42"/>
      <c r="J37" s="21"/>
    </row>
    <row r="38" spans="1:11" ht="12.75">
      <c r="A38" s="2"/>
      <c r="B38" s="3"/>
      <c r="C38" s="3" t="s">
        <v>54</v>
      </c>
      <c r="D38" s="43">
        <v>600</v>
      </c>
      <c r="E38" s="43">
        <v>600</v>
      </c>
      <c r="F38" s="43">
        <v>900</v>
      </c>
      <c r="G38" s="43">
        <v>900</v>
      </c>
      <c r="H38" s="3"/>
      <c r="I38" s="42">
        <v>1500</v>
      </c>
      <c r="J38" s="21"/>
      <c r="K38" t="s">
        <v>123</v>
      </c>
    </row>
    <row r="39" spans="1:10" ht="12.75">
      <c r="A39" s="2"/>
      <c r="B39" s="3"/>
      <c r="C39" s="3" t="s">
        <v>56</v>
      </c>
      <c r="D39" s="43"/>
      <c r="E39" s="43"/>
      <c r="F39" s="43"/>
      <c r="G39" s="43"/>
      <c r="H39" s="3"/>
      <c r="I39" s="42"/>
      <c r="J39" s="21"/>
    </row>
    <row r="40" spans="1:10" ht="12.75">
      <c r="A40" s="2"/>
      <c r="B40" s="3"/>
      <c r="C40" s="3" t="s">
        <v>57</v>
      </c>
      <c r="D40" s="43"/>
      <c r="E40" s="43"/>
      <c r="F40" s="43"/>
      <c r="G40" s="43"/>
      <c r="H40" s="3"/>
      <c r="I40" s="42"/>
      <c r="J40" s="21"/>
    </row>
    <row r="41" spans="1:10" ht="12.75">
      <c r="A41" s="2"/>
      <c r="B41" s="3"/>
      <c r="C41" s="3" t="s">
        <v>124</v>
      </c>
      <c r="D41" s="43"/>
      <c r="E41" s="43"/>
      <c r="F41" s="43"/>
      <c r="G41" s="43"/>
      <c r="H41" s="3"/>
      <c r="I41" s="42"/>
      <c r="J41" s="21"/>
    </row>
    <row r="42" spans="1:11" ht="12.75">
      <c r="A42" s="2"/>
      <c r="B42" s="3"/>
      <c r="C42" s="3" t="s">
        <v>58</v>
      </c>
      <c r="D42" s="43"/>
      <c r="E42" s="43"/>
      <c r="F42" s="43"/>
      <c r="G42" s="43">
        <v>500</v>
      </c>
      <c r="H42" s="3"/>
      <c r="I42" s="42">
        <v>500</v>
      </c>
      <c r="J42" s="21"/>
      <c r="K42" t="s">
        <v>123</v>
      </c>
    </row>
    <row r="43" spans="1:11" ht="12.75">
      <c r="A43" s="2"/>
      <c r="B43" s="3"/>
      <c r="C43" s="3" t="s">
        <v>60</v>
      </c>
      <c r="D43" s="43"/>
      <c r="E43" s="43"/>
      <c r="F43" s="43"/>
      <c r="G43" s="43">
        <v>1000</v>
      </c>
      <c r="H43" s="3"/>
      <c r="I43" s="42">
        <v>1000</v>
      </c>
      <c r="J43" s="21"/>
      <c r="K43" t="s">
        <v>125</v>
      </c>
    </row>
    <row r="44" spans="1:10" ht="12.75">
      <c r="A44" s="2"/>
      <c r="B44" s="3"/>
      <c r="C44" s="3" t="s">
        <v>62</v>
      </c>
      <c r="D44" s="43"/>
      <c r="E44" s="43"/>
      <c r="F44" s="43"/>
      <c r="G44" s="43"/>
      <c r="H44" s="3"/>
      <c r="I44" s="42"/>
      <c r="J44" s="21"/>
    </row>
    <row r="45" spans="1:10" ht="12.75">
      <c r="A45" s="2"/>
      <c r="B45" s="3"/>
      <c r="C45" s="3" t="s">
        <v>126</v>
      </c>
      <c r="D45" s="43"/>
      <c r="E45" s="43"/>
      <c r="F45" s="43"/>
      <c r="G45" s="43"/>
      <c r="H45" s="3"/>
      <c r="I45" s="42"/>
      <c r="J45" s="21"/>
    </row>
    <row r="46" spans="1:10" ht="12.75">
      <c r="A46" s="2"/>
      <c r="B46" s="3"/>
      <c r="C46" s="3" t="s">
        <v>63</v>
      </c>
      <c r="D46" s="43"/>
      <c r="E46" s="43"/>
      <c r="F46" s="43"/>
      <c r="G46" s="43"/>
      <c r="H46" s="3"/>
      <c r="I46" s="42"/>
      <c r="J46" s="21"/>
    </row>
    <row r="47" spans="1:10" ht="12.75">
      <c r="A47" s="2"/>
      <c r="B47" s="3"/>
      <c r="C47" s="3" t="s">
        <v>65</v>
      </c>
      <c r="D47" s="43"/>
      <c r="E47" s="43"/>
      <c r="F47" s="43"/>
      <c r="G47" s="43">
        <v>110</v>
      </c>
      <c r="H47" s="3"/>
      <c r="I47" s="42">
        <v>110</v>
      </c>
      <c r="J47" s="21"/>
    </row>
    <row r="48" spans="1:10" ht="12.75">
      <c r="A48" s="2"/>
      <c r="B48" s="3"/>
      <c r="C48" s="3" t="s">
        <v>67</v>
      </c>
      <c r="D48" s="43"/>
      <c r="E48" s="43"/>
      <c r="F48" s="43"/>
      <c r="G48" s="43"/>
      <c r="H48" s="3"/>
      <c r="I48" s="42"/>
      <c r="J48" s="21"/>
    </row>
    <row r="49" spans="1:10" ht="12.75">
      <c r="A49" s="2"/>
      <c r="B49" s="3"/>
      <c r="C49" s="3"/>
      <c r="D49" s="43"/>
      <c r="E49" s="43"/>
      <c r="F49" s="43"/>
      <c r="G49" s="77"/>
      <c r="H49" s="3"/>
      <c r="I49" s="42"/>
      <c r="J49" s="21"/>
    </row>
    <row r="50" spans="1:10" ht="12.75">
      <c r="A50" s="2"/>
      <c r="B50" s="3"/>
      <c r="C50" s="3"/>
      <c r="D50" s="43"/>
      <c r="E50" s="43"/>
      <c r="F50" s="43"/>
      <c r="G50" s="3" t="s">
        <v>70</v>
      </c>
      <c r="I50" s="42">
        <f>SUM(I27:I49)</f>
        <v>3110</v>
      </c>
      <c r="J50" s="21"/>
    </row>
    <row r="51" spans="1:10" ht="12.75">
      <c r="A51" s="2"/>
      <c r="B51" s="3"/>
      <c r="C51" s="3"/>
      <c r="D51" s="43"/>
      <c r="E51" s="43"/>
      <c r="F51" s="43"/>
      <c r="G51" s="43"/>
      <c r="H51" s="3"/>
      <c r="I51" s="36"/>
      <c r="J51" s="21"/>
    </row>
    <row r="52" spans="1:10" ht="12.75">
      <c r="A52" s="2"/>
      <c r="B52" s="8" t="s">
        <v>127</v>
      </c>
      <c r="C52" s="3" t="s">
        <v>72</v>
      </c>
      <c r="D52" s="43"/>
      <c r="E52" s="43"/>
      <c r="F52" s="43"/>
      <c r="G52" s="43"/>
      <c r="H52" s="3"/>
      <c r="I52" s="42">
        <v>500</v>
      </c>
      <c r="J52" s="21"/>
    </row>
    <row r="53" spans="1:10" ht="12.75">
      <c r="A53" s="2"/>
      <c r="B53" s="3"/>
      <c r="C53" s="3" t="s">
        <v>47</v>
      </c>
      <c r="D53" s="43"/>
      <c r="E53" s="43"/>
      <c r="F53" s="43"/>
      <c r="G53" s="43"/>
      <c r="H53" s="3"/>
      <c r="I53" s="42"/>
      <c r="J53" s="21"/>
    </row>
    <row r="54" spans="1:10" ht="12.75">
      <c r="A54" s="2"/>
      <c r="B54" s="3"/>
      <c r="C54" s="3" t="s">
        <v>31</v>
      </c>
      <c r="D54" s="43">
        <v>50</v>
      </c>
      <c r="E54" s="43">
        <v>50</v>
      </c>
      <c r="F54" s="43">
        <v>100</v>
      </c>
      <c r="G54" s="43">
        <v>150</v>
      </c>
      <c r="H54" s="3"/>
      <c r="I54" s="42">
        <v>75</v>
      </c>
      <c r="J54" s="21"/>
    </row>
    <row r="55" spans="1:10" ht="12.75">
      <c r="A55" s="2"/>
      <c r="B55" s="3"/>
      <c r="C55" s="3" t="s">
        <v>74</v>
      </c>
      <c r="D55" s="43">
        <v>20</v>
      </c>
      <c r="E55" s="43">
        <v>20</v>
      </c>
      <c r="F55" s="43">
        <v>25</v>
      </c>
      <c r="G55" s="43">
        <v>30</v>
      </c>
      <c r="H55" s="3"/>
      <c r="I55" s="42">
        <v>15</v>
      </c>
      <c r="J55" s="21"/>
    </row>
    <row r="56" spans="1:10" ht="12.75">
      <c r="A56" s="2"/>
      <c r="B56" s="3"/>
      <c r="C56" s="3" t="s">
        <v>50</v>
      </c>
      <c r="D56" s="43"/>
      <c r="E56" s="43"/>
      <c r="F56" s="43"/>
      <c r="G56" s="43"/>
      <c r="H56" s="3"/>
      <c r="I56" s="42"/>
      <c r="J56" s="21"/>
    </row>
    <row r="57" spans="1:10" ht="12.75">
      <c r="A57" s="2"/>
      <c r="B57" s="3"/>
      <c r="C57" s="3"/>
      <c r="D57" s="43"/>
      <c r="E57" s="43"/>
      <c r="F57" s="43"/>
      <c r="G57" s="77"/>
      <c r="H57" s="3"/>
      <c r="I57" s="42"/>
      <c r="J57" s="21"/>
    </row>
    <row r="58" spans="1:10" ht="12.75">
      <c r="A58" s="2"/>
      <c r="B58" s="3"/>
      <c r="C58" s="3"/>
      <c r="D58" s="43"/>
      <c r="E58" s="43"/>
      <c r="F58" s="43"/>
      <c r="G58" s="3" t="s">
        <v>70</v>
      </c>
      <c r="H58" s="3"/>
      <c r="I58" s="42">
        <f>SUM(I52:I57)</f>
        <v>590</v>
      </c>
      <c r="J58" s="21"/>
    </row>
    <row r="59" spans="1:10" ht="12.75">
      <c r="A59" s="2"/>
      <c r="B59" s="3"/>
      <c r="C59" s="3"/>
      <c r="D59" s="43"/>
      <c r="E59" s="43"/>
      <c r="F59" s="43"/>
      <c r="G59" s="3"/>
      <c r="H59" s="3"/>
      <c r="I59" s="42"/>
      <c r="J59" s="21"/>
    </row>
    <row r="60" spans="1:11" ht="12.75">
      <c r="A60" s="2"/>
      <c r="B60" s="8" t="s">
        <v>128</v>
      </c>
      <c r="C60" s="3" t="s">
        <v>72</v>
      </c>
      <c r="D60" s="43"/>
      <c r="E60" s="43"/>
      <c r="F60" s="43"/>
      <c r="G60" s="43"/>
      <c r="H60" s="3"/>
      <c r="I60" s="42">
        <v>720</v>
      </c>
      <c r="J60" s="21"/>
      <c r="K60" t="s">
        <v>129</v>
      </c>
    </row>
    <row r="61" spans="1:10" ht="12.75">
      <c r="A61" s="2"/>
      <c r="B61" s="3"/>
      <c r="C61" s="3" t="s">
        <v>47</v>
      </c>
      <c r="D61" s="43"/>
      <c r="E61" s="43"/>
      <c r="F61" s="43"/>
      <c r="G61" s="43"/>
      <c r="H61" s="3"/>
      <c r="I61" s="42"/>
      <c r="J61" s="21"/>
    </row>
    <row r="62" spans="1:10" ht="12.75">
      <c r="A62" s="2"/>
      <c r="B62" s="3"/>
      <c r="C62" s="3" t="s">
        <v>31</v>
      </c>
      <c r="D62" s="43">
        <v>50</v>
      </c>
      <c r="E62" s="43">
        <v>50</v>
      </c>
      <c r="F62" s="43">
        <v>100</v>
      </c>
      <c r="G62" s="43">
        <v>150</v>
      </c>
      <c r="H62" s="3"/>
      <c r="I62" s="42"/>
      <c r="J62" s="21"/>
    </row>
    <row r="63" spans="1:10" ht="12.75">
      <c r="A63" s="2"/>
      <c r="B63" s="3"/>
      <c r="C63" s="3" t="s">
        <v>74</v>
      </c>
      <c r="D63" s="43">
        <v>20</v>
      </c>
      <c r="E63" s="43">
        <v>20</v>
      </c>
      <c r="F63" s="43">
        <v>25</v>
      </c>
      <c r="G63" s="43">
        <v>30</v>
      </c>
      <c r="H63" s="3"/>
      <c r="I63" s="42"/>
      <c r="J63" s="21"/>
    </row>
    <row r="64" spans="1:10" ht="12.75">
      <c r="A64" s="2"/>
      <c r="B64" s="3"/>
      <c r="C64" s="3" t="s">
        <v>50</v>
      </c>
      <c r="D64" s="43"/>
      <c r="E64" s="43"/>
      <c r="F64" s="43"/>
      <c r="G64" s="43"/>
      <c r="H64" s="3"/>
      <c r="I64" s="42"/>
      <c r="J64" s="21"/>
    </row>
    <row r="65" spans="1:10" ht="12.75">
      <c r="A65" s="2"/>
      <c r="B65" s="3"/>
      <c r="C65" s="3"/>
      <c r="D65" s="43"/>
      <c r="E65" s="43"/>
      <c r="F65" s="43"/>
      <c r="G65" s="77"/>
      <c r="H65" s="3"/>
      <c r="I65" s="42"/>
      <c r="J65" s="21"/>
    </row>
    <row r="66" spans="1:10" ht="12.75">
      <c r="A66" s="2"/>
      <c r="B66" s="3"/>
      <c r="C66" s="3"/>
      <c r="D66" s="43"/>
      <c r="E66" s="43"/>
      <c r="F66" s="43"/>
      <c r="G66" s="3" t="s">
        <v>70</v>
      </c>
      <c r="H66" s="3"/>
      <c r="I66" s="42">
        <f>SUM(I60:I65)</f>
        <v>720</v>
      </c>
      <c r="J66" s="21"/>
    </row>
    <row r="67" spans="1:10" ht="12.75">
      <c r="A67" s="2"/>
      <c r="B67" s="3"/>
      <c r="C67" s="3"/>
      <c r="D67" s="43"/>
      <c r="E67" s="43"/>
      <c r="F67" s="43"/>
      <c r="G67" s="3"/>
      <c r="H67" s="3"/>
      <c r="I67" s="42"/>
      <c r="J67" s="21"/>
    </row>
    <row r="68" spans="1:11" ht="12.75">
      <c r="A68" s="2"/>
      <c r="B68" s="8" t="s">
        <v>79</v>
      </c>
      <c r="C68" s="3" t="s">
        <v>80</v>
      </c>
      <c r="D68" s="43">
        <v>100</v>
      </c>
      <c r="E68" s="43">
        <v>80</v>
      </c>
      <c r="F68" s="43">
        <v>100</v>
      </c>
      <c r="G68" s="43">
        <v>200</v>
      </c>
      <c r="H68" s="3"/>
      <c r="I68" s="42">
        <v>200</v>
      </c>
      <c r="J68" s="21"/>
      <c r="K68" t="s">
        <v>130</v>
      </c>
    </row>
    <row r="69" spans="1:10" ht="12.75">
      <c r="A69" s="2"/>
      <c r="B69" s="8"/>
      <c r="C69" s="3" t="s">
        <v>81</v>
      </c>
      <c r="D69" s="43"/>
      <c r="E69" s="43"/>
      <c r="F69" s="43"/>
      <c r="G69" s="43"/>
      <c r="H69" s="3"/>
      <c r="I69" s="42"/>
      <c r="J69" s="21"/>
    </row>
    <row r="70" spans="1:10" ht="12.75">
      <c r="A70" s="2"/>
      <c r="B70" s="3"/>
      <c r="C70" s="3" t="s">
        <v>82</v>
      </c>
      <c r="D70" s="43"/>
      <c r="E70" s="43"/>
      <c r="F70" s="43"/>
      <c r="G70" s="43"/>
      <c r="H70" s="3"/>
      <c r="I70" s="42"/>
      <c r="J70" s="21"/>
    </row>
    <row r="71" spans="1:10" ht="12.75">
      <c r="A71" s="2"/>
      <c r="B71" s="3"/>
      <c r="C71" s="3" t="s">
        <v>83</v>
      </c>
      <c r="D71" s="43"/>
      <c r="E71" s="43"/>
      <c r="F71" s="43"/>
      <c r="G71" s="43"/>
      <c r="H71" s="3"/>
      <c r="I71" s="42"/>
      <c r="J71" s="21"/>
    </row>
    <row r="72" spans="1:10" ht="12.75">
      <c r="A72" s="2"/>
      <c r="B72" s="3"/>
      <c r="C72" s="3" t="s">
        <v>45</v>
      </c>
      <c r="D72" s="43"/>
      <c r="E72" s="43"/>
      <c r="F72" s="43"/>
      <c r="G72" s="43"/>
      <c r="H72" s="3"/>
      <c r="I72" s="42"/>
      <c r="J72" s="21"/>
    </row>
    <row r="73" spans="1:10" ht="12.75">
      <c r="A73" s="2"/>
      <c r="B73" s="3"/>
      <c r="C73" s="3"/>
      <c r="D73" s="43"/>
      <c r="E73" s="43"/>
      <c r="F73" s="43"/>
      <c r="G73" s="77"/>
      <c r="H73" s="3"/>
      <c r="I73" s="42"/>
      <c r="J73" s="21"/>
    </row>
    <row r="74" spans="1:10" ht="12.75">
      <c r="A74" s="2"/>
      <c r="B74" s="3"/>
      <c r="C74" s="3"/>
      <c r="D74" s="43"/>
      <c r="E74" s="43"/>
      <c r="F74" s="43"/>
      <c r="G74" s="3" t="s">
        <v>70</v>
      </c>
      <c r="H74" s="3"/>
      <c r="I74" s="42">
        <f>SUM(I68:I73)</f>
        <v>200</v>
      </c>
      <c r="J74" s="21"/>
    </row>
    <row r="75" spans="1:10" ht="12.75">
      <c r="A75" s="2"/>
      <c r="B75" s="3"/>
      <c r="C75" s="3"/>
      <c r="D75" s="43"/>
      <c r="E75" s="43"/>
      <c r="F75" s="43"/>
      <c r="G75" s="43"/>
      <c r="H75" s="3"/>
      <c r="I75" s="36"/>
      <c r="J75" s="21"/>
    </row>
    <row r="76" spans="1:10" ht="12.75">
      <c r="A76" s="2"/>
      <c r="B76" s="8" t="s">
        <v>84</v>
      </c>
      <c r="C76" s="3" t="s">
        <v>85</v>
      </c>
      <c r="D76" s="43"/>
      <c r="E76" s="43"/>
      <c r="F76" s="43"/>
      <c r="G76" s="43"/>
      <c r="H76" s="3"/>
      <c r="I76" s="42"/>
      <c r="J76" s="21"/>
    </row>
    <row r="77" spans="1:10" ht="12.75">
      <c r="A77" s="2"/>
      <c r="B77" s="3"/>
      <c r="C77" s="3" t="s">
        <v>50</v>
      </c>
      <c r="D77" s="43"/>
      <c r="E77" s="43"/>
      <c r="F77" s="43"/>
      <c r="G77" s="43"/>
      <c r="H77" s="3"/>
      <c r="I77" s="42"/>
      <c r="J77" s="21"/>
    </row>
    <row r="78" spans="1:10" ht="12.75">
      <c r="A78" s="2"/>
      <c r="B78" s="3"/>
      <c r="C78" s="3" t="s">
        <v>86</v>
      </c>
      <c r="D78" s="43"/>
      <c r="E78" s="43"/>
      <c r="F78" s="43"/>
      <c r="G78" s="43"/>
      <c r="H78" s="3"/>
      <c r="I78" s="42"/>
      <c r="J78" s="21"/>
    </row>
    <row r="79" spans="1:10" ht="12.75">
      <c r="A79" s="2"/>
      <c r="B79" s="3"/>
      <c r="C79" s="3" t="s">
        <v>45</v>
      </c>
      <c r="D79" s="43"/>
      <c r="E79" s="43"/>
      <c r="F79" s="43"/>
      <c r="G79" s="43"/>
      <c r="H79" s="3"/>
      <c r="I79" s="42"/>
      <c r="J79" s="21"/>
    </row>
    <row r="80" spans="1:10" ht="12.75">
      <c r="A80" s="2"/>
      <c r="B80" s="3"/>
      <c r="C80" s="3"/>
      <c r="D80" s="43"/>
      <c r="E80" s="43"/>
      <c r="F80" s="43"/>
      <c r="G80" s="77"/>
      <c r="H80" s="3"/>
      <c r="I80" s="42"/>
      <c r="J80" s="21"/>
    </row>
    <row r="81" spans="1:10" ht="12.75">
      <c r="A81" s="2"/>
      <c r="B81" s="3"/>
      <c r="C81" s="3"/>
      <c r="D81" s="43"/>
      <c r="E81" s="43"/>
      <c r="F81" s="43"/>
      <c r="G81" s="3" t="s">
        <v>70</v>
      </c>
      <c r="H81" s="3"/>
      <c r="I81" s="42">
        <f>SUM(I76:I80)</f>
        <v>0</v>
      </c>
      <c r="J81" s="21"/>
    </row>
    <row r="82" spans="1:10" ht="12.75">
      <c r="A82" s="2"/>
      <c r="B82" s="3"/>
      <c r="C82" s="3"/>
      <c r="D82" s="43"/>
      <c r="E82" s="43"/>
      <c r="F82" s="43"/>
      <c r="G82" s="43"/>
      <c r="H82" s="3"/>
      <c r="I82" s="36"/>
      <c r="J82" s="21"/>
    </row>
    <row r="83" spans="1:10" ht="12.75">
      <c r="A83" s="2"/>
      <c r="B83" s="3"/>
      <c r="C83" s="3"/>
      <c r="D83" s="43"/>
      <c r="E83" s="43"/>
      <c r="F83" s="43"/>
      <c r="G83" s="43"/>
      <c r="H83" s="3"/>
      <c r="I83" s="36"/>
      <c r="J83" s="21"/>
    </row>
    <row r="84" spans="1:10" ht="12.75">
      <c r="A84" s="22"/>
      <c r="B84" s="37" t="s">
        <v>21</v>
      </c>
      <c r="C84" s="23"/>
      <c r="D84" s="58"/>
      <c r="E84" s="58"/>
      <c r="F84" s="58"/>
      <c r="G84" s="58"/>
      <c r="H84" s="25" t="s">
        <v>88</v>
      </c>
      <c r="I84" s="78">
        <f>SUM(I50,I58,I74,I81)</f>
        <v>3900</v>
      </c>
      <c r="J84" s="74"/>
    </row>
    <row r="85" ht="12.75">
      <c r="J85" s="59"/>
    </row>
    <row r="86" spans="1:10" ht="12.75">
      <c r="A86" s="16" t="s">
        <v>90</v>
      </c>
      <c r="B86" s="8" t="s">
        <v>17</v>
      </c>
      <c r="C86" s="63">
        <f>((I84+(I24*I5/(I5/I7)))/((1+(D87*I6/I5))*I5))*(1+D86)</f>
        <v>69.48085106382979</v>
      </c>
      <c r="D86" s="61">
        <v>0.04</v>
      </c>
      <c r="E86" s="3" t="s">
        <v>91</v>
      </c>
      <c r="F86" s="3"/>
      <c r="G86" s="3"/>
      <c r="H86" s="3" t="s">
        <v>92</v>
      </c>
      <c r="I86" s="35">
        <f>+C86*I5+C87*I6</f>
        <v>16328</v>
      </c>
      <c r="J86" s="59"/>
    </row>
    <row r="87" spans="1:10" ht="12.75">
      <c r="A87" s="2"/>
      <c r="B87" s="8" t="s">
        <v>19</v>
      </c>
      <c r="C87" s="63">
        <f>+C86*D87</f>
        <v>48.63659574468085</v>
      </c>
      <c r="D87" s="61">
        <v>0.7</v>
      </c>
      <c r="E87" s="3" t="s">
        <v>94</v>
      </c>
      <c r="F87" s="3"/>
      <c r="G87" s="3"/>
      <c r="H87" s="3" t="s">
        <v>95</v>
      </c>
      <c r="I87" s="35">
        <f>+I86/(1+D86)</f>
        <v>15700</v>
      </c>
      <c r="J87" s="59"/>
    </row>
    <row r="88" spans="1:10" ht="12.75">
      <c r="A88" s="2"/>
      <c r="B88" s="8" t="s">
        <v>97</v>
      </c>
      <c r="C88" s="35">
        <f>+C86*2</f>
        <v>138.96170212765958</v>
      </c>
      <c r="D88" s="61"/>
      <c r="E88" s="3"/>
      <c r="F88" s="3"/>
      <c r="G88" s="3"/>
      <c r="H88" s="3" t="s">
        <v>98</v>
      </c>
      <c r="I88" s="35">
        <f>+(I7*I24)+I84</f>
        <v>15700</v>
      </c>
      <c r="J88" s="59"/>
    </row>
    <row r="89" spans="1:10" ht="12.75">
      <c r="A89" s="64"/>
      <c r="B89" s="65"/>
      <c r="C89" s="66"/>
      <c r="D89" s="65"/>
      <c r="E89" s="65"/>
      <c r="F89" s="65"/>
      <c r="G89" s="65"/>
      <c r="H89" s="65"/>
      <c r="I89" s="65"/>
      <c r="J89" s="79"/>
    </row>
    <row r="90" spans="1:10" ht="12.75">
      <c r="A90" s="80"/>
      <c r="B90" s="80"/>
      <c r="C90" s="80"/>
      <c r="D90" s="80"/>
      <c r="E90" s="80"/>
      <c r="F90" s="80"/>
      <c r="G90" s="80"/>
      <c r="H90" s="80"/>
      <c r="I90" s="80"/>
      <c r="J90" s="80"/>
    </row>
    <row r="92" spans="4:7" ht="12.75">
      <c r="D92" s="72"/>
      <c r="E92" s="72"/>
      <c r="F92" s="70"/>
      <c r="G92" s="70"/>
    </row>
    <row r="93" spans="6:7" ht="12.75">
      <c r="F93" s="70"/>
      <c r="G93" s="70"/>
    </row>
    <row r="94" spans="6:7" ht="12.75">
      <c r="F94" s="70"/>
      <c r="G94" s="70"/>
    </row>
    <row r="95" ht="12.75">
      <c r="G95" s="71"/>
    </row>
    <row r="99" ht="12.75">
      <c r="D99" s="70"/>
    </row>
    <row r="100" ht="12.75">
      <c r="D100" s="72"/>
    </row>
    <row r="101" ht="12.75">
      <c r="D101" s="70"/>
    </row>
  </sheetData>
  <sheetProtection selectLockedCells="1" selectUnlockedCells="1"/>
  <printOptions/>
  <pageMargins left="0.7479166666666667" right="0.7479166666666667" top="0.5798611111111112" bottom="0.5798611111111112" header="0.5118055555555555" footer="0.511805555555555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Graeme Cooper</cp:lastModifiedBy>
  <dcterms:created xsi:type="dcterms:W3CDTF">2009-08-13T00:55:19Z</dcterms:created>
  <dcterms:modified xsi:type="dcterms:W3CDTF">2011-05-20T10:43:07Z</dcterms:modified>
  <cp:category/>
  <cp:version/>
  <cp:contentType/>
  <cp:contentStatus/>
  <cp:revision>2</cp:revision>
</cp:coreProperties>
</file>