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5" activeTab="0"/>
  </bookViews>
  <sheets>
    <sheet name="budg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Mike Hotchkis</author>
  </authors>
  <commentList>
    <comment ref="E15" authorId="0">
      <text>
        <r>
          <rPr>
            <b/>
            <sz val="9"/>
            <rFont val="Tahoma"/>
            <family val="0"/>
          </rPr>
          <t>Mike Hotchkis:</t>
        </r>
        <r>
          <rPr>
            <sz val="9"/>
            <rFont val="Tahoma"/>
            <family val="0"/>
          </rPr>
          <t xml:space="preserve">
450 for Paddy Pallin 6 hour
</t>
        </r>
      </text>
    </comment>
    <comment ref="I9" authorId="0">
      <text>
        <r>
          <rPr>
            <b/>
            <sz val="9"/>
            <rFont val="Tahoma"/>
            <family val="2"/>
          </rPr>
          <t>Mike Hotchkis:</t>
        </r>
        <r>
          <rPr>
            <sz val="9"/>
            <rFont val="Tahoma"/>
            <family val="2"/>
          </rPr>
          <t xml:space="preserve">
insert your estimates in grey cells below</t>
        </r>
      </text>
    </comment>
    <comment ref="I18" authorId="0">
      <text>
        <r>
          <rPr>
            <b/>
            <sz val="9"/>
            <rFont val="Tahoma"/>
            <family val="2"/>
          </rPr>
          <t>Mike Hotchkis:</t>
        </r>
        <r>
          <rPr>
            <sz val="9"/>
            <rFont val="Tahoma"/>
            <family val="2"/>
          </rPr>
          <t xml:space="preserve">
this and the Navlight fee and the admin fee apply to all events</t>
        </r>
      </text>
    </comment>
    <comment ref="I56" authorId="0">
      <text>
        <r>
          <rPr>
            <b/>
            <sz val="9"/>
            <rFont val="Tahoma"/>
            <family val="2"/>
          </rPr>
          <t>Mike Hotchkis:</t>
        </r>
        <r>
          <rPr>
            <sz val="9"/>
            <rFont val="Tahoma"/>
            <family val="2"/>
          </rPr>
          <t xml:space="preserve">
fixed cost for all events</t>
        </r>
      </text>
    </comment>
  </commentList>
</comments>
</file>

<file path=xl/sharedStrings.xml><?xml version="1.0" encoding="utf-8"?>
<sst xmlns="http://schemas.openxmlformats.org/spreadsheetml/2006/main" count="106" uniqueCount="87">
  <si>
    <t>How to use this spreadsheet to work out your event budget</t>
  </si>
  <si>
    <t>2. Enter estimated attendence numbers into the first grey boxes below. Example numbers from a recent event are given. Replace or delete these, as appropriate. Concessions are normally ~20% of the total entrants.</t>
  </si>
  <si>
    <t>3. Enter costs per entrant, using the guidelines.  These numbers will be multiplied (by Excel) by the number of entrants to work out totals.</t>
  </si>
  <si>
    <t xml:space="preserve">        Guidelines</t>
  </si>
  <si>
    <t>Budget</t>
  </si>
  <si>
    <t>Comments</t>
  </si>
  <si>
    <t>Event type</t>
  </si>
  <si>
    <t>6 Hour</t>
  </si>
  <si>
    <t>12 Hour</t>
  </si>
  <si>
    <t>24 Hour</t>
  </si>
  <si>
    <t>Entry Numbers</t>
  </si>
  <si>
    <t>Full Fee</t>
  </si>
  <si>
    <t>How many 'grownups' will enter</t>
  </si>
  <si>
    <t>Concession</t>
  </si>
  <si>
    <t>Total</t>
  </si>
  <si>
    <t>A</t>
  </si>
  <si>
    <t>Costs per entrant</t>
  </si>
  <si>
    <t>NSWRA Levy</t>
  </si>
  <si>
    <t>Money used to buy replacement equipment etc</t>
  </si>
  <si>
    <t>Nav Light</t>
  </si>
  <si>
    <t>Charge we pay to Peter Squires for renting the Navlight equipment</t>
  </si>
  <si>
    <t>Food</t>
  </si>
  <si>
    <t>For catering the event.</t>
  </si>
  <si>
    <t>Maps</t>
  </si>
  <si>
    <t>Costs for map printing.</t>
  </si>
  <si>
    <t>Access - Private</t>
  </si>
  <si>
    <t>Covers costs for camping on private land etc</t>
  </si>
  <si>
    <t>Total cost per entrant</t>
  </si>
  <si>
    <t>B</t>
  </si>
  <si>
    <t>Fixed Costs</t>
  </si>
  <si>
    <t>Accomodation</t>
  </si>
  <si>
    <t>Cost for water truck to deliver water</t>
  </si>
  <si>
    <t>Hall / Tent Hire</t>
  </si>
  <si>
    <t>NPWS fixed fee</t>
  </si>
  <si>
    <t>Course Setters</t>
  </si>
  <si>
    <t>Vetters</t>
  </si>
  <si>
    <t>Flag hangers</t>
  </si>
  <si>
    <t>Accommodation</t>
  </si>
  <si>
    <t>Flag collectors</t>
  </si>
  <si>
    <t>Caterer</t>
  </si>
  <si>
    <t>Admin</t>
  </si>
  <si>
    <t>Total fixed costs</t>
  </si>
  <si>
    <t>C</t>
  </si>
  <si>
    <r>
      <t>Once you have put in your estimated costs, enter a draft "</t>
    </r>
    <r>
      <rPr>
        <b/>
        <sz val="10"/>
        <rFont val="Arial"/>
        <family val="2"/>
      </rPr>
      <t>full fee</t>
    </r>
    <r>
      <rPr>
        <sz val="10"/>
        <rFont val="Arial"/>
        <family val="2"/>
      </rPr>
      <t>" in the orange box and the profit/loss will be calculated (Concession etc are calculated automatically)</t>
    </r>
  </si>
  <si>
    <t>Entry Fee</t>
  </si>
  <si>
    <t>Merchant Fee</t>
  </si>
  <si>
    <t>Gross Income</t>
  </si>
  <si>
    <t>From entry fees</t>
  </si>
  <si>
    <t>of Full fee</t>
  </si>
  <si>
    <t>Net Income</t>
  </si>
  <si>
    <t>Total Expenses</t>
  </si>
  <si>
    <t>Total fixed costs + Total cost per entrant (C + B above)</t>
  </si>
  <si>
    <t>Profit/loss</t>
  </si>
  <si>
    <t>Try to make the Profit/Loss roughly zero</t>
  </si>
  <si>
    <t>Safety support</t>
  </si>
  <si>
    <t>Travel</t>
  </si>
  <si>
    <t>30 cents per km</t>
  </si>
  <si>
    <t>Tape etc</t>
  </si>
  <si>
    <t>This takes into account the merchant fee of about 2%</t>
  </si>
  <si>
    <t>Stationery etc</t>
  </si>
  <si>
    <t>Access - NPWS</t>
  </si>
  <si>
    <t>3 hour</t>
  </si>
  <si>
    <t>Access - State Forests</t>
  </si>
  <si>
    <t>Toilets</t>
  </si>
  <si>
    <t>Water</t>
  </si>
  <si>
    <t>Admin fee</t>
  </si>
  <si>
    <t>Per participant component of Administrators contract</t>
  </si>
  <si>
    <t>Contract</t>
  </si>
  <si>
    <t>Event coordinator</t>
  </si>
  <si>
    <t>Depends on location: $5.80 per day in high use parks (around Sydney), other parks $3.30 per day</t>
  </si>
  <si>
    <t>Depends on location: $550 ($250) in high use parks, other parks $250 ($110); in brackets cost for repeat application</t>
  </si>
  <si>
    <t>Total entrants are calculated automatically (including under 14s who are free and make up ~5% of total entrants)</t>
  </si>
  <si>
    <t>How many concessions (students, unemployed, pensioners) will enter</t>
  </si>
  <si>
    <t>Other</t>
  </si>
  <si>
    <t>Need to get quote from local hire company; usually ~$150 each plus delivery</t>
  </si>
  <si>
    <t>Need to get quote from local hire company; one or two marquees and tables and chairs</t>
  </si>
  <si>
    <t>Camp site fees (if applicable) or contribution towards cost of cabin / motel: volunteers can claim actual cost, up to maximum of $40 per night</t>
  </si>
  <si>
    <t>Venue hire</t>
  </si>
  <si>
    <t>City-based events typically use a school or community hall</t>
  </si>
  <si>
    <t>Fee or donation; essential for bush events; may also need to cover travel costs</t>
  </si>
  <si>
    <t>Printed draft maps for setters</t>
  </si>
  <si>
    <t>Printed draft maps for vetters</t>
  </si>
  <si>
    <t>6. When you're happy with it, send this sheet to the treasurer to get final agreement on the proposed entry fees.</t>
  </si>
  <si>
    <r>
      <t xml:space="preserve">1. Use the </t>
    </r>
    <r>
      <rPr>
        <b/>
        <sz val="10"/>
        <rFont val="Arial"/>
        <family val="2"/>
      </rPr>
      <t>guidelines</t>
    </r>
    <r>
      <rPr>
        <sz val="10"/>
        <rFont val="Arial"/>
        <family val="2"/>
      </rPr>
      <t xml:space="preserve"> from previous events to work through your budget.  Also use the guide to running an event document, and talk to the Treasurer as you go.</t>
    </r>
  </si>
  <si>
    <t>4. Enter estimates for the fixed costs that will be incurred by organizer, course setters, vetters, admin, hangers and collectors.</t>
  </si>
  <si>
    <t>5. Once you have a fair idea of these costs, you can try out different numbers in the orange "Full fee" box (column C, near the bottom). Fiddle with this till you get roughly $0 in the Profit/loss box to the right of the fee boxes.</t>
  </si>
  <si>
    <t>This version April 2024.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</si>
</sst>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_);&quot;($&quot;#,##0.00\)"/>
    <numFmt numFmtId="165" formatCode="\$#,##0.00;[Red]&quot;-$&quot;#,##0.00"/>
    <numFmt numFmtId="166" formatCode="\$#,##0;[Red]&quot;-$&quot;#,##0"/>
    <numFmt numFmtId="167" formatCode="\$#,##0_);&quot;($&quot;#,##0\)"/>
    <numFmt numFmtId="168" formatCode="\$#,##0.0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double">
        <color indexed="8"/>
      </top>
      <bottom style="medium">
        <color indexed="8"/>
      </bottom>
    </border>
    <border>
      <left/>
      <right style="medium">
        <color indexed="8"/>
      </right>
      <top style="double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3" fillId="33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34" borderId="25" xfId="0" applyFont="1" applyFill="1" applyBorder="1" applyAlignment="1">
      <alignment/>
    </xf>
    <xf numFmtId="164" fontId="3" fillId="0" borderId="17" xfId="0" applyNumberFormat="1" applyFont="1" applyBorder="1" applyAlignment="1">
      <alignment/>
    </xf>
    <xf numFmtId="165" fontId="3" fillId="35" borderId="25" xfId="0" applyNumberFormat="1" applyFont="1" applyFill="1" applyBorder="1" applyAlignment="1">
      <alignment/>
    </xf>
    <xf numFmtId="165" fontId="3" fillId="0" borderId="18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0" fontId="3" fillId="35" borderId="25" xfId="0" applyFont="1" applyFill="1" applyBorder="1" applyAlignment="1">
      <alignment/>
    </xf>
    <xf numFmtId="0" fontId="4" fillId="0" borderId="20" xfId="0" applyFont="1" applyBorder="1" applyAlignment="1">
      <alignment/>
    </xf>
    <xf numFmtId="164" fontId="3" fillId="0" borderId="21" xfId="0" applyNumberFormat="1" applyFont="1" applyBorder="1" applyAlignment="1">
      <alignment/>
    </xf>
    <xf numFmtId="165" fontId="3" fillId="33" borderId="21" xfId="0" applyNumberFormat="1" applyFont="1" applyFill="1" applyBorder="1" applyAlignment="1">
      <alignment/>
    </xf>
    <xf numFmtId="165" fontId="3" fillId="33" borderId="22" xfId="0" applyNumberFormat="1" applyFont="1" applyFill="1" applyBorder="1" applyAlignment="1">
      <alignment/>
    </xf>
    <xf numFmtId="167" fontId="3" fillId="0" borderId="17" xfId="0" applyNumberFormat="1" applyFont="1" applyBorder="1" applyAlignment="1">
      <alignment/>
    </xf>
    <xf numFmtId="166" fontId="3" fillId="35" borderId="25" xfId="0" applyNumberFormat="1" applyFont="1" applyFill="1" applyBorder="1" applyAlignment="1">
      <alignment/>
    </xf>
    <xf numFmtId="167" fontId="3" fillId="0" borderId="14" xfId="0" applyNumberFormat="1" applyFont="1" applyBorder="1" applyAlignment="1">
      <alignment/>
    </xf>
    <xf numFmtId="166" fontId="3" fillId="33" borderId="21" xfId="0" applyNumberFormat="1" applyFont="1" applyFill="1" applyBorder="1" applyAlignment="1">
      <alignment/>
    </xf>
    <xf numFmtId="0" fontId="3" fillId="35" borderId="23" xfId="0" applyFont="1" applyFill="1" applyBorder="1" applyAlignment="1">
      <alignment/>
    </xf>
    <xf numFmtId="165" fontId="3" fillId="0" borderId="24" xfId="0" applyNumberFormat="1" applyFont="1" applyBorder="1" applyAlignment="1">
      <alignment/>
    </xf>
    <xf numFmtId="166" fontId="3" fillId="0" borderId="24" xfId="0" applyNumberFormat="1" applyFont="1" applyBorder="1" applyAlignment="1">
      <alignment/>
    </xf>
    <xf numFmtId="167" fontId="3" fillId="0" borderId="21" xfId="0" applyNumberFormat="1" applyFont="1" applyBorder="1" applyAlignment="1">
      <alignment/>
    </xf>
    <xf numFmtId="0" fontId="3" fillId="0" borderId="26" xfId="0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9" fontId="3" fillId="0" borderId="0" xfId="0" applyNumberFormat="1" applyFont="1" applyAlignment="1">
      <alignment/>
    </xf>
    <xf numFmtId="166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166" fontId="4" fillId="0" borderId="29" xfId="0" applyNumberFormat="1" applyFont="1" applyBorder="1" applyAlignment="1">
      <alignment/>
    </xf>
    <xf numFmtId="166" fontId="4" fillId="0" borderId="30" xfId="0" applyNumberFormat="1" applyFont="1" applyBorder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1" fontId="3" fillId="33" borderId="21" xfId="0" applyNumberFormat="1" applyFont="1" applyFill="1" applyBorder="1" applyAlignment="1">
      <alignment/>
    </xf>
    <xf numFmtId="1" fontId="3" fillId="35" borderId="25" xfId="0" applyNumberFormat="1" applyFont="1" applyFill="1" applyBorder="1" applyAlignment="1">
      <alignment/>
    </xf>
    <xf numFmtId="165" fontId="3" fillId="5" borderId="25" xfId="0" applyNumberFormat="1" applyFont="1" applyFill="1" applyBorder="1" applyAlignment="1">
      <alignment/>
    </xf>
    <xf numFmtId="166" fontId="3" fillId="5" borderId="25" xfId="0" applyNumberFormat="1" applyFont="1" applyFill="1" applyBorder="1" applyAlignment="1">
      <alignment/>
    </xf>
    <xf numFmtId="0" fontId="4" fillId="37" borderId="35" xfId="0" applyFont="1" applyFill="1" applyBorder="1" applyAlignment="1">
      <alignment/>
    </xf>
    <xf numFmtId="166" fontId="3" fillId="0" borderId="28" xfId="0" applyNumberFormat="1" applyFont="1" applyBorder="1" applyAlignment="1">
      <alignment/>
    </xf>
    <xf numFmtId="166" fontId="3" fillId="0" borderId="3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K28" sqref="K28"/>
    </sheetView>
  </sheetViews>
  <sheetFormatPr defaultColWidth="9.140625" defaultRowHeight="12.75"/>
  <cols>
    <col min="1" max="1" width="11.00390625" style="0" customWidth="1"/>
    <col min="2" max="2" width="15.8515625" style="0" customWidth="1"/>
    <col min="3" max="3" width="17.140625" style="0" customWidth="1"/>
    <col min="4" max="7" width="11.00390625" style="0" customWidth="1"/>
    <col min="8" max="8" width="7.421875" style="0" customWidth="1"/>
    <col min="11" max="11" width="82.140625" style="0" customWidth="1"/>
    <col min="12" max="12" width="17.00390625" style="0" customWidth="1"/>
    <col min="13" max="13" width="20.8515625" style="0" customWidth="1"/>
    <col min="14" max="14" width="11.57421875" style="0" customWidth="1"/>
  </cols>
  <sheetData>
    <row r="1" spans="1:2" ht="12.75">
      <c r="A1" s="1" t="s">
        <v>0</v>
      </c>
      <c r="B1" s="1"/>
    </row>
    <row r="2" ht="12.75">
      <c r="A2" t="s">
        <v>83</v>
      </c>
    </row>
    <row r="3" ht="12.75">
      <c r="A3" t="s">
        <v>1</v>
      </c>
    </row>
    <row r="4" ht="12.75">
      <c r="A4" t="s">
        <v>2</v>
      </c>
    </row>
    <row r="5" ht="12.75">
      <c r="A5" t="s">
        <v>84</v>
      </c>
    </row>
    <row r="6" ht="12.75">
      <c r="A6" t="s">
        <v>85</v>
      </c>
    </row>
    <row r="7" ht="12.75">
      <c r="A7" t="s">
        <v>82</v>
      </c>
    </row>
    <row r="9" spans="1:11" ht="12.75">
      <c r="A9" s="2"/>
      <c r="B9" s="3"/>
      <c r="C9" s="3"/>
      <c r="D9" s="58"/>
      <c r="E9" s="53" t="s">
        <v>3</v>
      </c>
      <c r="F9" s="5"/>
      <c r="G9" s="6"/>
      <c r="H9" s="7"/>
      <c r="I9" s="63" t="s">
        <v>4</v>
      </c>
      <c r="J9" s="8"/>
      <c r="K9" s="7" t="s">
        <v>5</v>
      </c>
    </row>
    <row r="10" spans="1:10" ht="12.75">
      <c r="A10" s="2"/>
      <c r="B10" s="3"/>
      <c r="C10" s="3"/>
      <c r="D10" s="55"/>
      <c r="E10" s="56"/>
      <c r="F10" s="56"/>
      <c r="G10" s="57"/>
      <c r="H10" s="3"/>
      <c r="I10" s="9"/>
      <c r="J10" s="10"/>
    </row>
    <row r="11" spans="1:10" ht="12.75">
      <c r="A11" s="11" t="s">
        <v>6</v>
      </c>
      <c r="B11" s="3"/>
      <c r="C11" s="3"/>
      <c r="D11" s="54" t="s">
        <v>61</v>
      </c>
      <c r="E11" s="54" t="s">
        <v>7</v>
      </c>
      <c r="F11" s="54" t="s">
        <v>8</v>
      </c>
      <c r="G11" s="54" t="s">
        <v>9</v>
      </c>
      <c r="H11" s="3"/>
      <c r="I11" s="9"/>
      <c r="J11" s="10"/>
    </row>
    <row r="12" spans="1:10" ht="12.75">
      <c r="A12" s="2"/>
      <c r="B12" s="3"/>
      <c r="C12" s="3"/>
      <c r="D12" s="9"/>
      <c r="E12" s="9"/>
      <c r="F12" s="9"/>
      <c r="G12" s="9"/>
      <c r="H12" s="3"/>
      <c r="I12" s="9"/>
      <c r="J12" s="10"/>
    </row>
    <row r="13" spans="1:11" ht="12.75">
      <c r="A13" s="12" t="s">
        <v>10</v>
      </c>
      <c r="B13" s="5"/>
      <c r="C13" s="5" t="s">
        <v>11</v>
      </c>
      <c r="D13" s="13">
        <v>250</v>
      </c>
      <c r="E13" s="13">
        <v>250</v>
      </c>
      <c r="F13" s="13">
        <v>170</v>
      </c>
      <c r="G13" s="13">
        <v>160</v>
      </c>
      <c r="H13" s="5"/>
      <c r="I13" s="60">
        <v>200</v>
      </c>
      <c r="J13" s="14"/>
      <c r="K13" t="s">
        <v>12</v>
      </c>
    </row>
    <row r="14" spans="1:11" ht="13.5" thickBot="1">
      <c r="A14" s="2"/>
      <c r="B14" s="3"/>
      <c r="C14" s="3" t="s">
        <v>13</v>
      </c>
      <c r="D14" s="9">
        <v>100</v>
      </c>
      <c r="E14" s="9">
        <v>100</v>
      </c>
      <c r="F14" s="9">
        <v>80</v>
      </c>
      <c r="G14" s="9">
        <v>40</v>
      </c>
      <c r="H14" s="3"/>
      <c r="I14" s="60">
        <v>50</v>
      </c>
      <c r="J14" s="14"/>
      <c r="K14" t="s">
        <v>72</v>
      </c>
    </row>
    <row r="15" spans="1:11" ht="13.5" thickTop="1">
      <c r="A15" s="15"/>
      <c r="B15" s="16"/>
      <c r="C15" s="16" t="s">
        <v>14</v>
      </c>
      <c r="D15" s="17">
        <f>SUM(D13:D14)</f>
        <v>350</v>
      </c>
      <c r="E15" s="17">
        <f>SUM(E13:E14)</f>
        <v>350</v>
      </c>
      <c r="F15" s="17">
        <f>SUM(F13:F14)</f>
        <v>250</v>
      </c>
      <c r="G15" s="17">
        <f>SUM(G13:G14)</f>
        <v>200</v>
      </c>
      <c r="H15" s="18" t="s">
        <v>15</v>
      </c>
      <c r="I15" s="59">
        <f>1.05*(I13+I14)</f>
        <v>262.5</v>
      </c>
      <c r="J15" s="19"/>
      <c r="K15" t="s">
        <v>71</v>
      </c>
    </row>
    <row r="16" spans="1:10" ht="12.75">
      <c r="A16" s="2"/>
      <c r="B16" s="3"/>
      <c r="C16" s="3"/>
      <c r="D16" s="9"/>
      <c r="E16" s="9"/>
      <c r="F16" s="9"/>
      <c r="G16" s="9"/>
      <c r="H16" s="3"/>
      <c r="I16" s="20"/>
      <c r="J16" s="21"/>
    </row>
    <row r="17" spans="1:10" ht="12.75">
      <c r="A17" s="2"/>
      <c r="B17" s="3"/>
      <c r="C17" s="3"/>
      <c r="D17" s="9"/>
      <c r="E17" s="9"/>
      <c r="F17" s="9"/>
      <c r="G17" s="9"/>
      <c r="H17" s="3"/>
      <c r="I17" s="22"/>
      <c r="J17" s="14"/>
    </row>
    <row r="18" spans="1:11" ht="12.75">
      <c r="A18" s="12" t="s">
        <v>16</v>
      </c>
      <c r="B18" s="5"/>
      <c r="C18" s="5" t="s">
        <v>17</v>
      </c>
      <c r="D18" s="23"/>
      <c r="E18" s="23"/>
      <c r="F18" s="23"/>
      <c r="G18" s="23"/>
      <c r="H18" s="5"/>
      <c r="I18" s="61">
        <v>10</v>
      </c>
      <c r="J18" s="25"/>
      <c r="K18" t="s">
        <v>18</v>
      </c>
    </row>
    <row r="19" spans="1:11" ht="12.75">
      <c r="A19" s="11"/>
      <c r="B19" s="3"/>
      <c r="C19" s="3" t="s">
        <v>19</v>
      </c>
      <c r="D19" s="26"/>
      <c r="E19" s="26"/>
      <c r="F19" s="26"/>
      <c r="G19" s="26"/>
      <c r="H19" s="3"/>
      <c r="I19" s="61">
        <v>5</v>
      </c>
      <c r="J19" s="25"/>
      <c r="K19" t="s">
        <v>20</v>
      </c>
    </row>
    <row r="20" spans="1:11" ht="12.75">
      <c r="A20" s="2"/>
      <c r="B20" s="3"/>
      <c r="C20" s="3" t="s">
        <v>65</v>
      </c>
      <c r="D20" s="26"/>
      <c r="E20" s="26"/>
      <c r="F20" s="26"/>
      <c r="G20" s="26"/>
      <c r="H20" s="3"/>
      <c r="I20" s="61">
        <v>1.1</v>
      </c>
      <c r="J20" s="25"/>
      <c r="K20" t="s">
        <v>66</v>
      </c>
    </row>
    <row r="21" spans="1:11" ht="12.75">
      <c r="A21" s="11"/>
      <c r="B21" s="3"/>
      <c r="C21" s="3" t="s">
        <v>21</v>
      </c>
      <c r="D21" s="26">
        <v>7</v>
      </c>
      <c r="E21" s="26">
        <v>12</v>
      </c>
      <c r="F21" s="26">
        <v>15</v>
      </c>
      <c r="G21" s="26">
        <v>26</v>
      </c>
      <c r="H21" s="3"/>
      <c r="I21" s="24"/>
      <c r="J21" s="25"/>
      <c r="K21" t="s">
        <v>22</v>
      </c>
    </row>
    <row r="22" spans="1:11" ht="12.75">
      <c r="A22" s="2"/>
      <c r="B22" s="3"/>
      <c r="C22" s="3" t="s">
        <v>23</v>
      </c>
      <c r="D22" s="26">
        <v>3.5</v>
      </c>
      <c r="E22" s="26">
        <v>3.5</v>
      </c>
      <c r="F22" s="26">
        <v>4</v>
      </c>
      <c r="G22" s="26">
        <v>8</v>
      </c>
      <c r="H22" s="3"/>
      <c r="I22" s="24"/>
      <c r="J22" s="25"/>
      <c r="K22" t="s">
        <v>24</v>
      </c>
    </row>
    <row r="23" spans="1:11" ht="12.75">
      <c r="A23" s="2"/>
      <c r="B23" s="3"/>
      <c r="C23" s="3" t="s">
        <v>25</v>
      </c>
      <c r="D23" s="26"/>
      <c r="E23" s="26"/>
      <c r="F23" s="26"/>
      <c r="G23" s="26"/>
      <c r="H23" s="3"/>
      <c r="I23" s="24"/>
      <c r="J23" s="25"/>
      <c r="K23" t="s">
        <v>26</v>
      </c>
    </row>
    <row r="24" spans="1:11" ht="12.75">
      <c r="A24" s="2"/>
      <c r="B24" s="3"/>
      <c r="C24" s="3" t="s">
        <v>60</v>
      </c>
      <c r="D24" s="26"/>
      <c r="E24" s="26">
        <v>5.8</v>
      </c>
      <c r="F24" s="26">
        <v>3.3</v>
      </c>
      <c r="G24" s="26">
        <v>6.6</v>
      </c>
      <c r="H24" s="3"/>
      <c r="I24" s="24"/>
      <c r="J24" s="25"/>
      <c r="K24" t="s">
        <v>69</v>
      </c>
    </row>
    <row r="25" spans="1:10" ht="12.75">
      <c r="A25" s="2"/>
      <c r="B25" s="3"/>
      <c r="C25" s="3" t="s">
        <v>62</v>
      </c>
      <c r="D25" s="26"/>
      <c r="E25" s="26">
        <v>2.5</v>
      </c>
      <c r="F25" s="26">
        <v>2.5</v>
      </c>
      <c r="G25" s="26">
        <v>2.5</v>
      </c>
      <c r="H25" s="3"/>
      <c r="I25" s="24"/>
      <c r="J25" s="25"/>
    </row>
    <row r="26" spans="1:10" ht="13.5" thickBot="1">
      <c r="A26" s="2"/>
      <c r="B26" s="3"/>
      <c r="C26" s="3" t="s">
        <v>73</v>
      </c>
      <c r="D26" s="26"/>
      <c r="E26" s="26"/>
      <c r="F26" s="26"/>
      <c r="G26" s="26"/>
      <c r="H26" s="3"/>
      <c r="I26" s="28"/>
      <c r="J26" s="14"/>
    </row>
    <row r="27" spans="1:10" ht="13.5" thickTop="1">
      <c r="A27" s="15"/>
      <c r="B27" s="29" t="s">
        <v>27</v>
      </c>
      <c r="C27" s="16"/>
      <c r="D27" s="30"/>
      <c r="E27" s="30"/>
      <c r="F27" s="30"/>
      <c r="G27" s="30"/>
      <c r="H27" s="18" t="s">
        <v>28</v>
      </c>
      <c r="I27" s="31">
        <f>SUM(I18:I26)</f>
        <v>16.1</v>
      </c>
      <c r="J27" s="32"/>
    </row>
    <row r="28" spans="1:10" ht="12.75">
      <c r="A28" s="2"/>
      <c r="B28" s="7"/>
      <c r="C28" s="3"/>
      <c r="D28" s="26"/>
      <c r="E28" s="26"/>
      <c r="F28" s="26"/>
      <c r="G28" s="26"/>
      <c r="H28" s="3"/>
      <c r="I28" s="20"/>
      <c r="J28" s="21"/>
    </row>
    <row r="29" spans="1:10" ht="12.75">
      <c r="A29" s="2"/>
      <c r="B29" s="3"/>
      <c r="C29" s="3"/>
      <c r="D29" s="9"/>
      <c r="E29" s="9"/>
      <c r="F29" s="9"/>
      <c r="G29" s="9"/>
      <c r="H29" s="3"/>
      <c r="I29" s="22"/>
      <c r="J29" s="14"/>
    </row>
    <row r="30" spans="1:11" ht="12.75">
      <c r="A30" s="12" t="s">
        <v>29</v>
      </c>
      <c r="B30" s="4" t="s">
        <v>68</v>
      </c>
      <c r="C30" s="5" t="s">
        <v>55</v>
      </c>
      <c r="D30" s="33"/>
      <c r="E30" s="33"/>
      <c r="F30" s="33"/>
      <c r="G30" s="33"/>
      <c r="H30" s="5"/>
      <c r="I30" s="34"/>
      <c r="J30" s="25"/>
      <c r="K30" t="s">
        <v>56</v>
      </c>
    </row>
    <row r="31" spans="1:11" ht="12.75">
      <c r="A31" s="2"/>
      <c r="B31" s="3"/>
      <c r="C31" s="3" t="s">
        <v>63</v>
      </c>
      <c r="D31" s="35"/>
      <c r="E31" s="35">
        <v>2000</v>
      </c>
      <c r="F31" s="35">
        <v>1500</v>
      </c>
      <c r="G31" s="35">
        <v>2000</v>
      </c>
      <c r="H31" s="3"/>
      <c r="I31" s="34"/>
      <c r="J31" s="25"/>
      <c r="K31" t="s">
        <v>74</v>
      </c>
    </row>
    <row r="32" spans="1:11" ht="12.75">
      <c r="A32" s="2"/>
      <c r="B32" s="3"/>
      <c r="C32" s="3" t="s">
        <v>64</v>
      </c>
      <c r="D32" s="35"/>
      <c r="E32" s="35"/>
      <c r="F32" s="35">
        <v>500</v>
      </c>
      <c r="G32" s="35">
        <v>500</v>
      </c>
      <c r="H32" s="3"/>
      <c r="I32" s="34"/>
      <c r="J32" s="25"/>
      <c r="K32" t="s">
        <v>31</v>
      </c>
    </row>
    <row r="33" spans="1:11" ht="12.75">
      <c r="A33" s="2"/>
      <c r="B33" s="3"/>
      <c r="C33" s="3" t="s">
        <v>32</v>
      </c>
      <c r="D33" s="35"/>
      <c r="E33" s="35">
        <v>2000</v>
      </c>
      <c r="F33" s="35">
        <v>2500</v>
      </c>
      <c r="G33" s="35">
        <v>2500</v>
      </c>
      <c r="H33" s="3"/>
      <c r="I33" s="34"/>
      <c r="J33" s="25"/>
      <c r="K33" t="s">
        <v>75</v>
      </c>
    </row>
    <row r="34" spans="1:11" ht="12.75">
      <c r="A34" s="2"/>
      <c r="B34" s="3"/>
      <c r="C34" s="3" t="s">
        <v>77</v>
      </c>
      <c r="D34" s="35">
        <v>300</v>
      </c>
      <c r="E34" s="35"/>
      <c r="F34" s="35"/>
      <c r="G34" s="35"/>
      <c r="H34" s="3"/>
      <c r="I34" s="34"/>
      <c r="J34" s="25"/>
      <c r="K34" t="s">
        <v>78</v>
      </c>
    </row>
    <row r="35" spans="1:11" ht="12.75">
      <c r="A35" s="2"/>
      <c r="B35" s="3"/>
      <c r="C35" s="3" t="s">
        <v>33</v>
      </c>
      <c r="D35" s="35"/>
      <c r="E35" s="35">
        <v>550</v>
      </c>
      <c r="F35" s="35">
        <v>250</v>
      </c>
      <c r="G35" s="35">
        <v>250</v>
      </c>
      <c r="H35" s="3"/>
      <c r="I35" s="34"/>
      <c r="J35" s="25"/>
      <c r="K35" t="s">
        <v>70</v>
      </c>
    </row>
    <row r="36" spans="1:11" ht="12.75">
      <c r="A36" s="2"/>
      <c r="B36" s="3"/>
      <c r="C36" s="3" t="s">
        <v>54</v>
      </c>
      <c r="D36" s="35"/>
      <c r="E36" s="35">
        <v>500</v>
      </c>
      <c r="F36" s="35">
        <v>500</v>
      </c>
      <c r="G36" s="35">
        <v>500</v>
      </c>
      <c r="H36" s="3"/>
      <c r="I36" s="34"/>
      <c r="J36" s="25"/>
      <c r="K36" t="s">
        <v>79</v>
      </c>
    </row>
    <row r="37" spans="1:10" ht="12.75">
      <c r="A37" s="2"/>
      <c r="B37" s="3"/>
      <c r="C37" s="3" t="s">
        <v>73</v>
      </c>
      <c r="D37" s="35"/>
      <c r="E37" s="35"/>
      <c r="F37" s="35"/>
      <c r="G37" s="35"/>
      <c r="H37" s="3"/>
      <c r="I37" s="34"/>
      <c r="J37" s="25"/>
    </row>
    <row r="38" spans="1:10" ht="12.75">
      <c r="A38" s="2"/>
      <c r="B38" s="3"/>
      <c r="C38" s="3"/>
      <c r="D38" s="35"/>
      <c r="E38" s="35"/>
      <c r="F38" s="35"/>
      <c r="G38" s="35"/>
      <c r="H38" s="3"/>
      <c r="I38" s="37"/>
      <c r="J38" s="38"/>
    </row>
    <row r="39" spans="1:11" ht="12.75">
      <c r="A39" s="2"/>
      <c r="B39" s="7" t="s">
        <v>34</v>
      </c>
      <c r="C39" s="3" t="s">
        <v>55</v>
      </c>
      <c r="D39" s="35"/>
      <c r="E39" s="35"/>
      <c r="F39" s="35"/>
      <c r="G39" s="35"/>
      <c r="H39" s="3"/>
      <c r="I39" s="34"/>
      <c r="J39" s="25"/>
      <c r="K39" t="s">
        <v>56</v>
      </c>
    </row>
    <row r="40" spans="1:11" ht="12.75">
      <c r="A40" s="2"/>
      <c r="B40" s="3"/>
      <c r="C40" s="3" t="s">
        <v>30</v>
      </c>
      <c r="D40" s="35"/>
      <c r="E40" s="35"/>
      <c r="F40" s="35"/>
      <c r="G40" s="35"/>
      <c r="H40" s="3"/>
      <c r="I40" s="34"/>
      <c r="J40" s="25"/>
      <c r="K40" t="s">
        <v>76</v>
      </c>
    </row>
    <row r="41" spans="1:11" ht="12.75">
      <c r="A41" s="2"/>
      <c r="B41" s="3"/>
      <c r="C41" s="3" t="s">
        <v>23</v>
      </c>
      <c r="D41" s="35"/>
      <c r="E41" s="35"/>
      <c r="F41" s="35"/>
      <c r="G41" s="35"/>
      <c r="H41" s="3"/>
      <c r="I41" s="34"/>
      <c r="J41" s="25"/>
      <c r="K41" t="s">
        <v>80</v>
      </c>
    </row>
    <row r="42" spans="1:10" ht="12.75">
      <c r="A42" s="2"/>
      <c r="B42" s="3"/>
      <c r="C42" s="3" t="s">
        <v>57</v>
      </c>
      <c r="D42" s="35"/>
      <c r="E42" s="35"/>
      <c r="F42" s="35"/>
      <c r="G42" s="35"/>
      <c r="H42" s="3"/>
      <c r="I42" s="34"/>
      <c r="J42" s="25"/>
    </row>
    <row r="43" spans="1:10" ht="12.75">
      <c r="A43" s="2"/>
      <c r="B43" s="3"/>
      <c r="C43" s="3"/>
      <c r="D43" s="35"/>
      <c r="E43" s="35"/>
      <c r="F43" s="35"/>
      <c r="G43" s="9"/>
      <c r="H43" s="3"/>
      <c r="I43" s="34"/>
      <c r="J43" s="25"/>
    </row>
    <row r="44" spans="1:11" ht="12.75">
      <c r="A44" s="2"/>
      <c r="B44" s="7" t="s">
        <v>35</v>
      </c>
      <c r="C44" s="3" t="s">
        <v>55</v>
      </c>
      <c r="D44" s="35"/>
      <c r="E44" s="35"/>
      <c r="F44" s="35"/>
      <c r="G44" s="35"/>
      <c r="H44" s="3"/>
      <c r="I44" s="34"/>
      <c r="J44" s="25"/>
      <c r="K44" t="s">
        <v>56</v>
      </c>
    </row>
    <row r="45" spans="1:11" ht="12.75">
      <c r="A45" s="2"/>
      <c r="B45" s="3"/>
      <c r="C45" s="3" t="s">
        <v>30</v>
      </c>
      <c r="D45" s="35"/>
      <c r="E45" s="35"/>
      <c r="F45" s="35"/>
      <c r="G45" s="35"/>
      <c r="H45" s="3"/>
      <c r="I45" s="34"/>
      <c r="J45" s="25"/>
      <c r="K45" t="s">
        <v>76</v>
      </c>
    </row>
    <row r="46" spans="1:11" ht="12.75">
      <c r="A46" s="2"/>
      <c r="B46" s="3"/>
      <c r="C46" s="3" t="s">
        <v>23</v>
      </c>
      <c r="D46" s="35"/>
      <c r="E46" s="35"/>
      <c r="F46" s="35"/>
      <c r="G46" s="35"/>
      <c r="H46" s="3"/>
      <c r="I46" s="34"/>
      <c r="J46" s="25"/>
      <c r="K46" t="s">
        <v>81</v>
      </c>
    </row>
    <row r="47" spans="1:10" ht="12.75">
      <c r="A47" s="2"/>
      <c r="B47" s="3"/>
      <c r="C47" s="3"/>
      <c r="D47" s="35"/>
      <c r="E47" s="35"/>
      <c r="F47" s="35"/>
      <c r="G47" s="9"/>
      <c r="H47" s="3"/>
      <c r="I47" s="34"/>
      <c r="J47" s="39"/>
    </row>
    <row r="48" spans="1:11" ht="12.75">
      <c r="A48" s="2"/>
      <c r="B48" s="7" t="s">
        <v>36</v>
      </c>
      <c r="C48" s="3" t="s">
        <v>55</v>
      </c>
      <c r="D48" s="35"/>
      <c r="E48" s="35"/>
      <c r="F48" s="35"/>
      <c r="G48" s="9"/>
      <c r="H48" s="3"/>
      <c r="I48" s="34"/>
      <c r="J48" s="39"/>
      <c r="K48" t="s">
        <v>56</v>
      </c>
    </row>
    <row r="49" spans="1:10" ht="12.75">
      <c r="A49" s="2"/>
      <c r="B49" s="3"/>
      <c r="C49" s="3" t="s">
        <v>37</v>
      </c>
      <c r="D49" s="35"/>
      <c r="E49" s="35"/>
      <c r="F49" s="35"/>
      <c r="G49" s="9"/>
      <c r="H49" s="3"/>
      <c r="I49" s="34"/>
      <c r="J49" s="39"/>
    </row>
    <row r="50" spans="1:10" ht="12.75">
      <c r="A50" s="2"/>
      <c r="B50" s="3"/>
      <c r="C50" s="3"/>
      <c r="D50" s="35"/>
      <c r="E50" s="35"/>
      <c r="F50" s="35"/>
      <c r="G50" s="9"/>
      <c r="H50" s="3"/>
      <c r="I50" s="34"/>
      <c r="J50" s="39"/>
    </row>
    <row r="51" spans="1:10" ht="12.75">
      <c r="A51" s="2"/>
      <c r="B51" s="7" t="s">
        <v>38</v>
      </c>
      <c r="C51" s="3" t="s">
        <v>55</v>
      </c>
      <c r="D51" s="35"/>
      <c r="E51" s="35"/>
      <c r="F51" s="35"/>
      <c r="G51" s="9"/>
      <c r="H51" s="3"/>
      <c r="I51" s="34"/>
      <c r="J51" s="39"/>
    </row>
    <row r="52" spans="1:10" ht="12.75">
      <c r="A52" s="2"/>
      <c r="B52" s="3"/>
      <c r="C52" s="3" t="s">
        <v>37</v>
      </c>
      <c r="D52" s="35"/>
      <c r="E52" s="35"/>
      <c r="F52" s="35"/>
      <c r="G52" s="9"/>
      <c r="H52" s="3"/>
      <c r="I52" s="34"/>
      <c r="J52" s="39"/>
    </row>
    <row r="53" spans="1:10" ht="12.75">
      <c r="A53" s="2"/>
      <c r="B53" s="3"/>
      <c r="C53" s="3"/>
      <c r="D53" s="35"/>
      <c r="E53" s="35"/>
      <c r="F53" s="35"/>
      <c r="G53" s="9"/>
      <c r="H53" s="3"/>
      <c r="I53" s="34"/>
      <c r="J53" s="25"/>
    </row>
    <row r="54" spans="1:11" ht="12.75">
      <c r="A54" s="2"/>
      <c r="B54" s="7" t="s">
        <v>39</v>
      </c>
      <c r="C54" s="3" t="s">
        <v>55</v>
      </c>
      <c r="D54" s="35"/>
      <c r="E54" s="35"/>
      <c r="F54" s="35"/>
      <c r="G54" s="35"/>
      <c r="H54" s="3"/>
      <c r="I54" s="34"/>
      <c r="J54" s="25"/>
      <c r="K54" t="s">
        <v>56</v>
      </c>
    </row>
    <row r="55" spans="1:10" ht="12.75">
      <c r="A55" s="2"/>
      <c r="B55" s="3"/>
      <c r="C55" s="3"/>
      <c r="D55" s="35"/>
      <c r="E55" s="35"/>
      <c r="F55" s="35"/>
      <c r="G55" s="35"/>
      <c r="H55" s="3"/>
      <c r="I55" s="28"/>
      <c r="J55" s="25"/>
    </row>
    <row r="56" spans="1:10" ht="12.75">
      <c r="A56" s="2"/>
      <c r="B56" s="7" t="s">
        <v>40</v>
      </c>
      <c r="C56" s="3" t="s">
        <v>67</v>
      </c>
      <c r="D56" s="35"/>
      <c r="E56" s="35"/>
      <c r="F56" s="35"/>
      <c r="G56" s="35"/>
      <c r="H56" s="3"/>
      <c r="I56" s="62">
        <v>2200</v>
      </c>
      <c r="J56" s="25"/>
    </row>
    <row r="57" spans="1:10" ht="12.75">
      <c r="A57" s="2"/>
      <c r="B57" s="3"/>
      <c r="C57" s="3" t="s">
        <v>59</v>
      </c>
      <c r="D57" s="35"/>
      <c r="E57" s="35"/>
      <c r="F57" s="35"/>
      <c r="G57" s="35"/>
      <c r="H57" s="3"/>
      <c r="I57" s="34"/>
      <c r="J57" s="25"/>
    </row>
    <row r="58" spans="1:11" ht="12.75">
      <c r="A58" s="2"/>
      <c r="B58" s="3"/>
      <c r="C58" s="3" t="s">
        <v>55</v>
      </c>
      <c r="D58" s="35"/>
      <c r="E58" s="35"/>
      <c r="F58" s="35"/>
      <c r="G58" s="35"/>
      <c r="H58" s="3"/>
      <c r="I58" s="34"/>
      <c r="J58" s="25"/>
      <c r="K58" t="s">
        <v>56</v>
      </c>
    </row>
    <row r="59" spans="1:10" ht="13.5" thickBot="1">
      <c r="A59" s="2"/>
      <c r="B59" s="3"/>
      <c r="C59" s="3"/>
      <c r="D59" s="35"/>
      <c r="E59" s="35"/>
      <c r="F59" s="35"/>
      <c r="G59" s="35"/>
      <c r="H59" s="3"/>
      <c r="I59" s="28"/>
      <c r="J59" s="25"/>
    </row>
    <row r="60" spans="1:10" ht="13.5" thickTop="1">
      <c r="A60" s="15"/>
      <c r="B60" s="29" t="s">
        <v>41</v>
      </c>
      <c r="C60" s="16"/>
      <c r="D60" s="40"/>
      <c r="E60" s="40"/>
      <c r="F60" s="40"/>
      <c r="G60" s="40"/>
      <c r="H60" s="18" t="s">
        <v>42</v>
      </c>
      <c r="I60" s="36">
        <f>SUM(I30:I59)</f>
        <v>2200</v>
      </c>
      <c r="J60" s="36"/>
    </row>
    <row r="61" spans="10:11" ht="12.75">
      <c r="J61" s="41"/>
      <c r="K61" t="s">
        <v>43</v>
      </c>
    </row>
    <row r="62" spans="1:11" ht="12.75">
      <c r="A62" s="11" t="s">
        <v>44</v>
      </c>
      <c r="B62" s="7" t="s">
        <v>11</v>
      </c>
      <c r="C62" s="42">
        <v>70</v>
      </c>
      <c r="D62" s="43">
        <v>0.02</v>
      </c>
      <c r="E62" s="3" t="s">
        <v>45</v>
      </c>
      <c r="F62" s="3"/>
      <c r="G62" s="3"/>
      <c r="H62" s="3" t="s">
        <v>46</v>
      </c>
      <c r="I62" s="27">
        <f>+C62*I13+C63*I14</f>
        <v>16450</v>
      </c>
      <c r="J62" s="44"/>
      <c r="K62" t="s">
        <v>47</v>
      </c>
    </row>
    <row r="63" spans="1:11" ht="12.75">
      <c r="A63" s="2"/>
      <c r="B63" s="7" t="s">
        <v>13</v>
      </c>
      <c r="C63" s="27">
        <f>+C62*D63</f>
        <v>49</v>
      </c>
      <c r="D63" s="43">
        <v>0.7</v>
      </c>
      <c r="E63" s="3" t="s">
        <v>48</v>
      </c>
      <c r="F63" s="3"/>
      <c r="G63" s="3"/>
      <c r="H63" s="3" t="s">
        <v>49</v>
      </c>
      <c r="I63" s="27">
        <f>+I62/(1+D62)</f>
        <v>16127.450980392157</v>
      </c>
      <c r="J63" s="44"/>
      <c r="K63" t="s">
        <v>58</v>
      </c>
    </row>
    <row r="64" spans="1:11" ht="13.5" thickBot="1">
      <c r="A64" s="2"/>
      <c r="B64" s="7"/>
      <c r="C64" s="65"/>
      <c r="D64" s="43"/>
      <c r="E64" s="3"/>
      <c r="F64" s="3"/>
      <c r="G64" s="3"/>
      <c r="H64" s="3" t="s">
        <v>50</v>
      </c>
      <c r="I64" s="27">
        <f>+(I15*I27)+I60</f>
        <v>6426.25</v>
      </c>
      <c r="J64" s="44"/>
      <c r="K64" t="s">
        <v>51</v>
      </c>
    </row>
    <row r="65" spans="1:11" ht="14.25" thickBot="1" thickTop="1">
      <c r="A65" s="45"/>
      <c r="B65" s="46"/>
      <c r="C65" s="64"/>
      <c r="D65" s="46"/>
      <c r="E65" s="46"/>
      <c r="F65" s="46"/>
      <c r="G65" s="46"/>
      <c r="H65" s="47" t="s">
        <v>52</v>
      </c>
      <c r="I65" s="48">
        <f>I63-I64</f>
        <v>9701.200980392157</v>
      </c>
      <c r="J65" s="49"/>
      <c r="K65" t="s">
        <v>53</v>
      </c>
    </row>
    <row r="66" spans="6:7" ht="12.75">
      <c r="F66" s="50"/>
      <c r="G66" s="50"/>
    </row>
    <row r="67" spans="1:7" ht="12.75">
      <c r="A67" t="s">
        <v>86</v>
      </c>
      <c r="G67" s="51"/>
    </row>
    <row r="71" ht="12.75">
      <c r="D71" s="50"/>
    </row>
    <row r="72" ht="12.75">
      <c r="D72" s="52"/>
    </row>
    <row r="73" ht="12.75">
      <c r="D73" s="50"/>
    </row>
  </sheetData>
  <sheetProtection selectLockedCells="1" selectUnlockedCells="1"/>
  <printOptions/>
  <pageMargins left="0.7479166666666667" right="0.7479166666666667" top="0.5798611111111112" bottom="0.5798611111111112" header="0.5118055555555555" footer="0.5118055555555555"/>
  <pageSetup fitToHeight="1" fitToWidth="1"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</dc:creator>
  <cp:keywords/>
  <dc:description/>
  <cp:lastModifiedBy>Chris Stevenson</cp:lastModifiedBy>
  <dcterms:created xsi:type="dcterms:W3CDTF">2023-11-16T02:49:26Z</dcterms:created>
  <dcterms:modified xsi:type="dcterms:W3CDTF">2024-04-06T05:06:50Z</dcterms:modified>
  <cp:category/>
  <cp:version/>
  <cp:contentType/>
  <cp:contentStatus/>
</cp:coreProperties>
</file>